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39908\Desktop\Billeder til hjemmeside\"/>
    </mc:Choice>
  </mc:AlternateContent>
  <bookViews>
    <workbookView xWindow="360" yWindow="315" windowWidth="14940" windowHeight="8640"/>
  </bookViews>
  <sheets>
    <sheet name="Vandløb" sheetId="1" r:id="rId1"/>
    <sheet name="Baggrundsberegninger" sheetId="2" r:id="rId2"/>
  </sheets>
  <definedNames>
    <definedName name="_xlnm.Print_Area" localSheetId="0">Vandløb!$A$1:$AD$36</definedName>
  </definedNames>
  <calcPr calcId="162913"/>
</workbook>
</file>

<file path=xl/calcChain.xml><?xml version="1.0" encoding="utf-8"?>
<calcChain xmlns="http://schemas.openxmlformats.org/spreadsheetml/2006/main">
  <c r="D4" i="2" l="1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C4" i="2"/>
  <c r="K9" i="1"/>
  <c r="C27" i="1"/>
  <c r="B8" i="2"/>
  <c r="AB8" i="2"/>
  <c r="AC17" i="1"/>
  <c r="D13" i="1"/>
  <c r="K7" i="1"/>
  <c r="K8" i="1"/>
  <c r="E13" i="1"/>
  <c r="F13" i="1"/>
  <c r="B23" i="2"/>
  <c r="M23" i="2"/>
  <c r="N32" i="1"/>
  <c r="B15" i="2"/>
  <c r="D15" i="2"/>
  <c r="E24" i="1"/>
  <c r="B13" i="2"/>
  <c r="C31" i="1"/>
  <c r="C14" i="1"/>
  <c r="C18" i="1"/>
  <c r="C29" i="1"/>
  <c r="C25" i="1"/>
  <c r="G13" i="1"/>
  <c r="H13" i="1"/>
  <c r="I13" i="1"/>
  <c r="H23" i="2"/>
  <c r="I32" i="1"/>
  <c r="J13" i="1"/>
  <c r="K13" i="1"/>
  <c r="L13" i="1"/>
  <c r="M13" i="1"/>
  <c r="L15" i="2"/>
  <c r="M24" i="1"/>
  <c r="N13" i="1"/>
  <c r="O13" i="1"/>
  <c r="N13" i="2"/>
  <c r="O22" i="1"/>
  <c r="P13" i="1"/>
  <c r="Q13" i="1"/>
  <c r="P23" i="2"/>
  <c r="Q32" i="1"/>
  <c r="R13" i="1"/>
  <c r="S13" i="1"/>
  <c r="T13" i="1"/>
  <c r="S13" i="2"/>
  <c r="T22" i="1"/>
  <c r="U13" i="1"/>
  <c r="T23" i="2"/>
  <c r="U32" i="1"/>
  <c r="V13" i="1"/>
  <c r="U13" i="2"/>
  <c r="V22" i="1"/>
  <c r="U23" i="2"/>
  <c r="V32" i="1"/>
  <c r="U15" i="2"/>
  <c r="V24" i="1"/>
  <c r="W13" i="1"/>
  <c r="V23" i="2"/>
  <c r="W32" i="1"/>
  <c r="X13" i="1"/>
  <c r="V13" i="2"/>
  <c r="W22" i="1"/>
  <c r="W13" i="2"/>
  <c r="X22" i="1"/>
  <c r="W8" i="2"/>
  <c r="X17" i="1"/>
  <c r="Y13" i="1"/>
  <c r="X13" i="2"/>
  <c r="Y22" i="1"/>
  <c r="X8" i="2"/>
  <c r="Y17" i="1"/>
  <c r="X23" i="2"/>
  <c r="Y32" i="1"/>
  <c r="Z13" i="1"/>
  <c r="Y13" i="2"/>
  <c r="Z22" i="1"/>
  <c r="Y23" i="2"/>
  <c r="Z32" i="1"/>
  <c r="AA13" i="1"/>
  <c r="Z23" i="2"/>
  <c r="AA32" i="1"/>
  <c r="Z13" i="2"/>
  <c r="AA22" i="1"/>
  <c r="AB13" i="1"/>
  <c r="AA23" i="2"/>
  <c r="AB32" i="1"/>
  <c r="AA13" i="2"/>
  <c r="AB22" i="1"/>
  <c r="AC13" i="1"/>
  <c r="AB13" i="2"/>
  <c r="AC22" i="1"/>
  <c r="AB23" i="2"/>
  <c r="AC32" i="1"/>
  <c r="AA15" i="2"/>
  <c r="AB24" i="1"/>
  <c r="Y8" i="2"/>
  <c r="Z17" i="1"/>
  <c r="V15" i="2"/>
  <c r="W24" i="1"/>
  <c r="U8" i="2"/>
  <c r="V17" i="1"/>
  <c r="T15" i="2"/>
  <c r="U24" i="1"/>
  <c r="Q15" i="2"/>
  <c r="R24" i="1"/>
  <c r="AA8" i="2"/>
  <c r="AB17" i="1"/>
  <c r="Z8" i="2"/>
  <c r="AA17" i="1"/>
  <c r="Z15" i="2"/>
  <c r="AA24" i="1"/>
  <c r="Y15" i="2"/>
  <c r="Z24" i="1"/>
  <c r="W15" i="2"/>
  <c r="X24" i="1"/>
  <c r="T8" i="2"/>
  <c r="U17" i="1"/>
  <c r="S15" i="2"/>
  <c r="T24" i="1"/>
  <c r="Q23" i="2"/>
  <c r="R32" i="1"/>
  <c r="M15" i="2"/>
  <c r="N24" i="1"/>
  <c r="J8" i="2"/>
  <c r="K17" i="1"/>
  <c r="B7" i="2"/>
  <c r="B17" i="2"/>
  <c r="B20" i="2"/>
  <c r="B18" i="2"/>
  <c r="C18" i="2"/>
  <c r="D27" i="1"/>
  <c r="AB15" i="2"/>
  <c r="AC24" i="1"/>
  <c r="X15" i="2"/>
  <c r="Y24" i="1"/>
  <c r="R15" i="2"/>
  <c r="S24" i="1"/>
  <c r="N15" i="2"/>
  <c r="O24" i="1"/>
  <c r="H15" i="2"/>
  <c r="I24" i="1"/>
  <c r="G15" i="2"/>
  <c r="H24" i="1"/>
  <c r="B21" i="2"/>
  <c r="D21" i="2"/>
  <c r="E30" i="1"/>
  <c r="E21" i="2"/>
  <c r="F30" i="1"/>
  <c r="I21" i="2"/>
  <c r="J30" i="1"/>
  <c r="G21" i="2"/>
  <c r="H30" i="1"/>
  <c r="K21" i="2"/>
  <c r="L30" i="1"/>
  <c r="N21" i="2"/>
  <c r="O30" i="1"/>
  <c r="F21" i="2"/>
  <c r="G30" i="1"/>
  <c r="E13" i="2"/>
  <c r="F22" i="1"/>
  <c r="I13" i="2"/>
  <c r="J22" i="1"/>
  <c r="D13" i="2"/>
  <c r="E22" i="1"/>
  <c r="F13" i="2"/>
  <c r="G22" i="1"/>
  <c r="K13" i="2"/>
  <c r="L22" i="1"/>
  <c r="H13" i="2"/>
  <c r="I22" i="1"/>
  <c r="C13" i="2"/>
  <c r="D22" i="1"/>
  <c r="E23" i="2"/>
  <c r="F32" i="1"/>
  <c r="I23" i="2"/>
  <c r="J32" i="1"/>
  <c r="D23" i="2"/>
  <c r="E32" i="1"/>
  <c r="K23" i="2"/>
  <c r="L32" i="1"/>
  <c r="O23" i="2"/>
  <c r="P32" i="1"/>
  <c r="S23" i="2"/>
  <c r="T32" i="1"/>
  <c r="F23" i="2"/>
  <c r="G32" i="1"/>
  <c r="J23" i="2"/>
  <c r="K32" i="1"/>
  <c r="C23" i="2"/>
  <c r="D32" i="1"/>
  <c r="C8" i="2"/>
  <c r="D17" i="1"/>
  <c r="F8" i="2"/>
  <c r="G17" i="1"/>
  <c r="G8" i="2"/>
  <c r="H17" i="1"/>
  <c r="K8" i="2"/>
  <c r="L17" i="1"/>
  <c r="O8" i="2"/>
  <c r="P17" i="1"/>
  <c r="S8" i="2"/>
  <c r="T17" i="1"/>
  <c r="H8" i="2"/>
  <c r="I17" i="1"/>
  <c r="I8" i="2"/>
  <c r="J17" i="1"/>
  <c r="L8" i="2"/>
  <c r="M17" i="1"/>
  <c r="D8" i="2"/>
  <c r="E17" i="1"/>
  <c r="E8" i="2"/>
  <c r="F17" i="1"/>
  <c r="R8" i="2"/>
  <c r="S17" i="1"/>
  <c r="Q21" i="2"/>
  <c r="R30" i="1"/>
  <c r="O21" i="2"/>
  <c r="P30" i="1"/>
  <c r="N8" i="2"/>
  <c r="O17" i="1"/>
  <c r="M21" i="2"/>
  <c r="N30" i="1"/>
  <c r="L13" i="2"/>
  <c r="M22" i="1"/>
  <c r="J13" i="2"/>
  <c r="K22" i="1"/>
  <c r="G23" i="2"/>
  <c r="H32" i="1"/>
  <c r="D20" i="2"/>
  <c r="E29" i="1"/>
  <c r="C20" i="2"/>
  <c r="D29" i="1"/>
  <c r="K20" i="2"/>
  <c r="L29" i="1"/>
  <c r="O20" i="2"/>
  <c r="P29" i="1"/>
  <c r="Q20" i="2"/>
  <c r="R29" i="1"/>
  <c r="S20" i="2"/>
  <c r="T29" i="1"/>
  <c r="G20" i="2"/>
  <c r="H29" i="1"/>
  <c r="I20" i="2"/>
  <c r="J29" i="1"/>
  <c r="E18" i="2"/>
  <c r="F27" i="1"/>
  <c r="I18" i="2"/>
  <c r="J27" i="1"/>
  <c r="F18" i="2"/>
  <c r="G27" i="1"/>
  <c r="W23" i="2"/>
  <c r="X32" i="1"/>
  <c r="V8" i="2"/>
  <c r="W17" i="1"/>
  <c r="T13" i="2"/>
  <c r="U22" i="1"/>
  <c r="R21" i="2"/>
  <c r="S30" i="1"/>
  <c r="R23" i="2"/>
  <c r="S32" i="1"/>
  <c r="Q8" i="2"/>
  <c r="R17" i="1"/>
  <c r="Q13" i="2"/>
  <c r="R22" i="1"/>
  <c r="P21" i="2"/>
  <c r="Q30" i="1"/>
  <c r="O13" i="2"/>
  <c r="P22" i="1"/>
  <c r="N23" i="2"/>
  <c r="O32" i="1"/>
  <c r="M8" i="2"/>
  <c r="N17" i="1"/>
  <c r="M13" i="2"/>
  <c r="N22" i="1"/>
  <c r="J21" i="2"/>
  <c r="K30" i="1"/>
  <c r="R13" i="2"/>
  <c r="S22" i="1"/>
  <c r="P8" i="2"/>
  <c r="Q17" i="1"/>
  <c r="P13" i="2"/>
  <c r="Q22" i="1"/>
  <c r="L23" i="2"/>
  <c r="M32" i="1"/>
  <c r="H21" i="2"/>
  <c r="I30" i="1"/>
  <c r="G13" i="2"/>
  <c r="H22" i="1"/>
  <c r="C21" i="2"/>
  <c r="D30" i="1"/>
  <c r="D7" i="2"/>
  <c r="E16" i="1"/>
  <c r="F7" i="2"/>
  <c r="G16" i="1"/>
  <c r="G7" i="2"/>
  <c r="H16" i="1"/>
  <c r="K7" i="2"/>
  <c r="L16" i="1"/>
  <c r="O7" i="2"/>
  <c r="P16" i="1"/>
  <c r="S7" i="2"/>
  <c r="T16" i="1"/>
  <c r="H7" i="2"/>
  <c r="I16" i="1"/>
  <c r="D17" i="2"/>
  <c r="E26" i="1"/>
  <c r="C17" i="2"/>
  <c r="D26" i="1"/>
  <c r="G17" i="2"/>
  <c r="H26" i="1"/>
  <c r="E15" i="2"/>
  <c r="F24" i="1"/>
  <c r="I15" i="2"/>
  <c r="J24" i="1"/>
  <c r="C20" i="1"/>
  <c r="B22" i="2"/>
  <c r="B19" i="2"/>
  <c r="B24" i="2"/>
  <c r="B9" i="2"/>
  <c r="C23" i="1"/>
  <c r="C26" i="1"/>
  <c r="C33" i="1"/>
  <c r="C17" i="1"/>
  <c r="C16" i="1"/>
  <c r="B12" i="2"/>
  <c r="C15" i="2"/>
  <c r="D24" i="1"/>
  <c r="C28" i="1"/>
  <c r="B11" i="2"/>
  <c r="C22" i="1"/>
  <c r="B6" i="2"/>
  <c r="C15" i="1"/>
  <c r="B16" i="2"/>
  <c r="B14" i="2"/>
  <c r="Q17" i="2"/>
  <c r="R26" i="1"/>
  <c r="P15" i="2"/>
  <c r="Q24" i="1"/>
  <c r="O17" i="2"/>
  <c r="P26" i="1"/>
  <c r="O15" i="2"/>
  <c r="P24" i="1"/>
  <c r="M17" i="2"/>
  <c r="N26" i="1"/>
  <c r="K15" i="2"/>
  <c r="L24" i="1"/>
  <c r="J15" i="2"/>
  <c r="K24" i="1"/>
  <c r="H17" i="2"/>
  <c r="I26" i="1"/>
  <c r="F15" i="2"/>
  <c r="G24" i="1"/>
  <c r="C32" i="1"/>
  <c r="C21" i="1"/>
  <c r="C30" i="1"/>
  <c r="B10" i="2"/>
  <c r="C19" i="1"/>
  <c r="B5" i="2"/>
  <c r="C24" i="1"/>
  <c r="G18" i="2"/>
  <c r="H27" i="1"/>
  <c r="U21" i="2"/>
  <c r="V30" i="1"/>
  <c r="W21" i="2"/>
  <c r="X30" i="1"/>
  <c r="Y21" i="2"/>
  <c r="Z30" i="1"/>
  <c r="Z21" i="2"/>
  <c r="AA30" i="1"/>
  <c r="X21" i="2"/>
  <c r="Y30" i="1"/>
  <c r="AA21" i="2"/>
  <c r="AB30" i="1"/>
  <c r="AB21" i="2"/>
  <c r="AC30" i="1"/>
  <c r="L21" i="2"/>
  <c r="M30" i="1"/>
  <c r="T21" i="2"/>
  <c r="U30" i="1"/>
  <c r="S21" i="2"/>
  <c r="T30" i="1"/>
  <c r="V21" i="2"/>
  <c r="W30" i="1"/>
  <c r="U20" i="2"/>
  <c r="V29" i="1"/>
  <c r="V20" i="2"/>
  <c r="W29" i="1"/>
  <c r="AA20" i="2"/>
  <c r="AB29" i="1"/>
  <c r="AB20" i="2"/>
  <c r="AC29" i="1"/>
  <c r="F20" i="2"/>
  <c r="G29" i="1"/>
  <c r="J20" i="2"/>
  <c r="K29" i="1"/>
  <c r="N20" i="2"/>
  <c r="O29" i="1"/>
  <c r="P20" i="2"/>
  <c r="Q29" i="1"/>
  <c r="R20" i="2"/>
  <c r="S29" i="1"/>
  <c r="T20" i="2"/>
  <c r="U29" i="1"/>
  <c r="X20" i="2"/>
  <c r="Y29" i="1"/>
  <c r="Y20" i="2"/>
  <c r="Z29" i="1"/>
  <c r="L20" i="2"/>
  <c r="M29" i="1"/>
  <c r="H20" i="2"/>
  <c r="I29" i="1"/>
  <c r="E20" i="2"/>
  <c r="F29" i="1"/>
  <c r="M20" i="2"/>
  <c r="N29" i="1"/>
  <c r="W20" i="2"/>
  <c r="X29" i="1"/>
  <c r="Z20" i="2"/>
  <c r="AA29" i="1"/>
  <c r="J18" i="2"/>
  <c r="K27" i="1"/>
  <c r="K18" i="2"/>
  <c r="L27" i="1"/>
  <c r="Q18" i="2"/>
  <c r="R27" i="1"/>
  <c r="AB18" i="2"/>
  <c r="AC27" i="1"/>
  <c r="T18" i="2"/>
  <c r="U27" i="1"/>
  <c r="U18" i="2"/>
  <c r="V27" i="1"/>
  <c r="W18" i="2"/>
  <c r="X27" i="1"/>
  <c r="X18" i="2"/>
  <c r="Y27" i="1"/>
  <c r="Y18" i="2"/>
  <c r="Z27" i="1"/>
  <c r="M18" i="2"/>
  <c r="N27" i="1"/>
  <c r="N18" i="2"/>
  <c r="O27" i="1"/>
  <c r="V18" i="2"/>
  <c r="W27" i="1"/>
  <c r="AA18" i="2"/>
  <c r="AB27" i="1"/>
  <c r="L18" i="2"/>
  <c r="M27" i="1"/>
  <c r="R18" i="2"/>
  <c r="S27" i="1"/>
  <c r="P18" i="2"/>
  <c r="Q27" i="1"/>
  <c r="Z18" i="2"/>
  <c r="AA27" i="1"/>
  <c r="O18" i="2"/>
  <c r="P27" i="1"/>
  <c r="S18" i="2"/>
  <c r="T27" i="1"/>
  <c r="H18" i="2"/>
  <c r="I27" i="1"/>
  <c r="D18" i="2"/>
  <c r="E27" i="1"/>
  <c r="I17" i="2"/>
  <c r="J26" i="1"/>
  <c r="L17" i="2"/>
  <c r="M26" i="1"/>
  <c r="S17" i="2"/>
  <c r="T26" i="1"/>
  <c r="T17" i="2"/>
  <c r="U26" i="1"/>
  <c r="AB17" i="2"/>
  <c r="AC26" i="1"/>
  <c r="K17" i="2"/>
  <c r="L26" i="1"/>
  <c r="E17" i="2"/>
  <c r="F26" i="1"/>
  <c r="P17" i="2"/>
  <c r="Q26" i="1"/>
  <c r="R17" i="2"/>
  <c r="S26" i="1"/>
  <c r="U17" i="2"/>
  <c r="V26" i="1"/>
  <c r="V17" i="2"/>
  <c r="W26" i="1"/>
  <c r="W17" i="2"/>
  <c r="X26" i="1"/>
  <c r="Y17" i="2"/>
  <c r="Z26" i="1"/>
  <c r="J17" i="2"/>
  <c r="K26" i="1"/>
  <c r="F17" i="2"/>
  <c r="G26" i="1"/>
  <c r="N17" i="2"/>
  <c r="O26" i="1"/>
  <c r="X17" i="2"/>
  <c r="Y26" i="1"/>
  <c r="AA17" i="2"/>
  <c r="AB26" i="1"/>
  <c r="Z17" i="2"/>
  <c r="AA26" i="1"/>
  <c r="C7" i="2"/>
  <c r="D16" i="1"/>
  <c r="L7" i="2"/>
  <c r="M16" i="1"/>
  <c r="N7" i="2"/>
  <c r="O16" i="1"/>
  <c r="P7" i="2"/>
  <c r="Q16" i="1"/>
  <c r="Y7" i="2"/>
  <c r="Z16" i="1"/>
  <c r="Z7" i="2"/>
  <c r="AA16" i="1"/>
  <c r="AA7" i="2"/>
  <c r="AB16" i="1"/>
  <c r="AB7" i="2"/>
  <c r="AC16" i="1"/>
  <c r="E7" i="2"/>
  <c r="F16" i="1"/>
  <c r="I7" i="2"/>
  <c r="J16" i="1"/>
  <c r="M7" i="2"/>
  <c r="N16" i="1"/>
  <c r="Q7" i="2"/>
  <c r="R16" i="1"/>
  <c r="V7" i="2"/>
  <c r="W16" i="1"/>
  <c r="J7" i="2"/>
  <c r="K16" i="1"/>
  <c r="W7" i="2"/>
  <c r="X16" i="1"/>
  <c r="X7" i="2"/>
  <c r="Y16" i="1"/>
  <c r="U7" i="2"/>
  <c r="V16" i="1"/>
  <c r="R7" i="2"/>
  <c r="S16" i="1"/>
  <c r="T7" i="2"/>
  <c r="U16" i="1"/>
  <c r="C5" i="2"/>
  <c r="D14" i="1"/>
  <c r="E5" i="2"/>
  <c r="F14" i="1"/>
  <c r="I5" i="2"/>
  <c r="J14" i="1"/>
  <c r="M5" i="2"/>
  <c r="N14" i="1"/>
  <c r="O5" i="2"/>
  <c r="P14" i="1"/>
  <c r="Q5" i="2"/>
  <c r="R14" i="1"/>
  <c r="F5" i="2"/>
  <c r="G14" i="1"/>
  <c r="J5" i="2"/>
  <c r="K14" i="1"/>
  <c r="D5" i="2"/>
  <c r="E14" i="1"/>
  <c r="T5" i="2"/>
  <c r="U14" i="1"/>
  <c r="V5" i="2"/>
  <c r="W14" i="1"/>
  <c r="N5" i="2"/>
  <c r="O14" i="1"/>
  <c r="U5" i="2"/>
  <c r="V14" i="1"/>
  <c r="W5" i="2"/>
  <c r="X14" i="1"/>
  <c r="Y5" i="2"/>
  <c r="Z14" i="1"/>
  <c r="H5" i="2"/>
  <c r="I14" i="1"/>
  <c r="L5" i="2"/>
  <c r="M14" i="1"/>
  <c r="G5" i="2"/>
  <c r="H14" i="1"/>
  <c r="K5" i="2"/>
  <c r="L14" i="1"/>
  <c r="P5" i="2"/>
  <c r="Q14" i="1"/>
  <c r="Z5" i="2"/>
  <c r="AA14" i="1"/>
  <c r="AB5" i="2"/>
  <c r="AC14" i="1"/>
  <c r="AA5" i="2"/>
  <c r="AB14" i="1"/>
  <c r="R5" i="2"/>
  <c r="S14" i="1"/>
  <c r="S5" i="2"/>
  <c r="T14" i="1"/>
  <c r="X5" i="2"/>
  <c r="Y14" i="1"/>
  <c r="C16" i="2"/>
  <c r="D25" i="1"/>
  <c r="G16" i="2"/>
  <c r="H25" i="1"/>
  <c r="I16" i="2"/>
  <c r="J25" i="1"/>
  <c r="E16" i="2"/>
  <c r="F25" i="1"/>
  <c r="F16" i="2"/>
  <c r="G25" i="1"/>
  <c r="J16" i="2"/>
  <c r="K25" i="1"/>
  <c r="M16" i="2"/>
  <c r="N25" i="1"/>
  <c r="Q16" i="2"/>
  <c r="R25" i="1"/>
  <c r="H16" i="2"/>
  <c r="I25" i="1"/>
  <c r="L16" i="2"/>
  <c r="M25" i="1"/>
  <c r="D16" i="2"/>
  <c r="E25" i="1"/>
  <c r="S16" i="2"/>
  <c r="T25" i="1"/>
  <c r="U16" i="2"/>
  <c r="V25" i="1"/>
  <c r="V16" i="2"/>
  <c r="W25" i="1"/>
  <c r="N16" i="2"/>
  <c r="O25" i="1"/>
  <c r="R16" i="2"/>
  <c r="S25" i="1"/>
  <c r="P16" i="2"/>
  <c r="Q25" i="1"/>
  <c r="K16" i="2"/>
  <c r="L25" i="1"/>
  <c r="Y16" i="2"/>
  <c r="Z25" i="1"/>
  <c r="AB16" i="2"/>
  <c r="AC25" i="1"/>
  <c r="T16" i="2"/>
  <c r="U25" i="1"/>
  <c r="W16" i="2"/>
  <c r="X25" i="1"/>
  <c r="X16" i="2"/>
  <c r="Y25" i="1"/>
  <c r="Z16" i="2"/>
  <c r="AA25" i="1"/>
  <c r="O16" i="2"/>
  <c r="P25" i="1"/>
  <c r="AA16" i="2"/>
  <c r="AB25" i="1"/>
  <c r="C11" i="2"/>
  <c r="D20" i="1"/>
  <c r="G11" i="2"/>
  <c r="H20" i="1"/>
  <c r="J11" i="2"/>
  <c r="K20" i="1"/>
  <c r="L11" i="2"/>
  <c r="M20" i="1"/>
  <c r="D11" i="2"/>
  <c r="E20" i="1"/>
  <c r="E11" i="2"/>
  <c r="F20" i="1"/>
  <c r="P11" i="2"/>
  <c r="Q20" i="1"/>
  <c r="V11" i="2"/>
  <c r="W20" i="1"/>
  <c r="H11" i="2"/>
  <c r="I20" i="1"/>
  <c r="N11" i="2"/>
  <c r="O20" i="1"/>
  <c r="S11" i="2"/>
  <c r="T20" i="1"/>
  <c r="T11" i="2"/>
  <c r="U20" i="1"/>
  <c r="W11" i="2"/>
  <c r="X20" i="1"/>
  <c r="Y11" i="2"/>
  <c r="Z20" i="1"/>
  <c r="I11" i="2"/>
  <c r="J20" i="1"/>
  <c r="M11" i="2"/>
  <c r="N20" i="1"/>
  <c r="R11" i="2"/>
  <c r="S20" i="1"/>
  <c r="U11" i="2"/>
  <c r="V20" i="1"/>
  <c r="F11" i="2"/>
  <c r="G20" i="1"/>
  <c r="AB11" i="2"/>
  <c r="AC20" i="1"/>
  <c r="Z11" i="2"/>
  <c r="AA20" i="1"/>
  <c r="AA11" i="2"/>
  <c r="AB20" i="1"/>
  <c r="O11" i="2"/>
  <c r="P20" i="1"/>
  <c r="Q11" i="2"/>
  <c r="R20" i="1"/>
  <c r="X11" i="2"/>
  <c r="Y20" i="1"/>
  <c r="K11" i="2"/>
  <c r="L20" i="1"/>
  <c r="G22" i="2"/>
  <c r="H31" i="1"/>
  <c r="F22" i="2"/>
  <c r="G31" i="1"/>
  <c r="J22" i="2"/>
  <c r="K31" i="1"/>
  <c r="K22" i="2"/>
  <c r="L31" i="1"/>
  <c r="M22" i="2"/>
  <c r="N31" i="1"/>
  <c r="O22" i="2"/>
  <c r="P31" i="1"/>
  <c r="Q22" i="2"/>
  <c r="R31" i="1"/>
  <c r="C22" i="2"/>
  <c r="D31" i="1"/>
  <c r="D22" i="2"/>
  <c r="E31" i="1"/>
  <c r="I22" i="2"/>
  <c r="J31" i="1"/>
  <c r="L22" i="2"/>
  <c r="M31" i="1"/>
  <c r="E22" i="2"/>
  <c r="F31" i="1"/>
  <c r="S22" i="2"/>
  <c r="T31" i="1"/>
  <c r="V22" i="2"/>
  <c r="W31" i="1"/>
  <c r="X22" i="2"/>
  <c r="Y31" i="1"/>
  <c r="N22" i="2"/>
  <c r="O31" i="1"/>
  <c r="R22" i="2"/>
  <c r="S31" i="1"/>
  <c r="U22" i="2"/>
  <c r="V31" i="1"/>
  <c r="W22" i="2"/>
  <c r="X31" i="1"/>
  <c r="Y22" i="2"/>
  <c r="Z31" i="1"/>
  <c r="P22" i="2"/>
  <c r="Q31" i="1"/>
  <c r="H22" i="2"/>
  <c r="I31" i="1"/>
  <c r="AB22" i="2"/>
  <c r="AC31" i="1"/>
  <c r="Z22" i="2"/>
  <c r="AA31" i="1"/>
  <c r="AA22" i="2"/>
  <c r="AB31" i="1"/>
  <c r="T22" i="2"/>
  <c r="U31" i="1"/>
  <c r="D9" i="2"/>
  <c r="E18" i="1"/>
  <c r="G9" i="2"/>
  <c r="H18" i="1"/>
  <c r="I9" i="2"/>
  <c r="J18" i="1"/>
  <c r="H9" i="2"/>
  <c r="I18" i="1"/>
  <c r="E9" i="2"/>
  <c r="F18" i="1"/>
  <c r="L9" i="2"/>
  <c r="M18" i="1"/>
  <c r="C9" i="2"/>
  <c r="D18" i="1"/>
  <c r="M9" i="2"/>
  <c r="N18" i="1"/>
  <c r="N9" i="2"/>
  <c r="O18" i="1"/>
  <c r="Q9" i="2"/>
  <c r="R18" i="1"/>
  <c r="F9" i="2"/>
  <c r="G18" i="1"/>
  <c r="K9" i="2"/>
  <c r="L18" i="1"/>
  <c r="O9" i="2"/>
  <c r="P18" i="1"/>
  <c r="R9" i="2"/>
  <c r="S18" i="1"/>
  <c r="S9" i="2"/>
  <c r="T18" i="1"/>
  <c r="J9" i="2"/>
  <c r="K18" i="1"/>
  <c r="P9" i="2"/>
  <c r="Q18" i="1"/>
  <c r="W9" i="2"/>
  <c r="X18" i="1"/>
  <c r="AA9" i="2"/>
  <c r="AB18" i="1"/>
  <c r="Z9" i="2"/>
  <c r="AA18" i="1"/>
  <c r="T9" i="2"/>
  <c r="U18" i="1"/>
  <c r="Y9" i="2"/>
  <c r="Z18" i="1"/>
  <c r="AB9" i="2"/>
  <c r="AC18" i="1"/>
  <c r="U9" i="2"/>
  <c r="V18" i="1"/>
  <c r="X9" i="2"/>
  <c r="Y18" i="1"/>
  <c r="V9" i="2"/>
  <c r="W18" i="1"/>
  <c r="G14" i="2"/>
  <c r="H23" i="1"/>
  <c r="D14" i="2"/>
  <c r="E23" i="1"/>
  <c r="I14" i="2"/>
  <c r="J23" i="1"/>
  <c r="K14" i="2"/>
  <c r="L23" i="1"/>
  <c r="M14" i="2"/>
  <c r="N23" i="1"/>
  <c r="Q14" i="2"/>
  <c r="R23" i="1"/>
  <c r="S14" i="2"/>
  <c r="T23" i="1"/>
  <c r="E14" i="2"/>
  <c r="F23" i="1"/>
  <c r="L14" i="2"/>
  <c r="M23" i="1"/>
  <c r="C14" i="2"/>
  <c r="D23" i="1"/>
  <c r="H14" i="2"/>
  <c r="I23" i="1"/>
  <c r="J14" i="2"/>
  <c r="K23" i="1"/>
  <c r="N14" i="2"/>
  <c r="O23" i="1"/>
  <c r="R14" i="2"/>
  <c r="S23" i="1"/>
  <c r="V14" i="2"/>
  <c r="W23" i="1"/>
  <c r="X14" i="2"/>
  <c r="Y23" i="1"/>
  <c r="F14" i="2"/>
  <c r="G23" i="1"/>
  <c r="P14" i="2"/>
  <c r="Q23" i="1"/>
  <c r="U14" i="2"/>
  <c r="V23" i="1"/>
  <c r="W14" i="2"/>
  <c r="X23" i="1"/>
  <c r="Y14" i="2"/>
  <c r="Z23" i="1"/>
  <c r="O14" i="2"/>
  <c r="P23" i="1"/>
  <c r="T14" i="2"/>
  <c r="U23" i="1"/>
  <c r="AB14" i="2"/>
  <c r="AC23" i="1"/>
  <c r="AA14" i="2"/>
  <c r="AB23" i="1"/>
  <c r="Z14" i="2"/>
  <c r="AA23" i="1"/>
  <c r="E12" i="2"/>
  <c r="F21" i="1"/>
  <c r="F12" i="2"/>
  <c r="G21" i="1"/>
  <c r="I12" i="2"/>
  <c r="J21" i="1"/>
  <c r="C12" i="2"/>
  <c r="D21" i="1"/>
  <c r="H12" i="2"/>
  <c r="I21" i="1"/>
  <c r="M12" i="2"/>
  <c r="N21" i="1"/>
  <c r="O12" i="2"/>
  <c r="P21" i="1"/>
  <c r="Q12" i="2"/>
  <c r="R21" i="1"/>
  <c r="S12" i="2"/>
  <c r="T21" i="1"/>
  <c r="D12" i="2"/>
  <c r="E21" i="1"/>
  <c r="P12" i="2"/>
  <c r="Q21" i="1"/>
  <c r="X12" i="2"/>
  <c r="Y21" i="1"/>
  <c r="J12" i="2"/>
  <c r="K21" i="1"/>
  <c r="K12" i="2"/>
  <c r="L21" i="1"/>
  <c r="T12" i="2"/>
  <c r="U21" i="1"/>
  <c r="W12" i="2"/>
  <c r="X21" i="1"/>
  <c r="Y12" i="2"/>
  <c r="Z21" i="1"/>
  <c r="G12" i="2"/>
  <c r="H21" i="1"/>
  <c r="L12" i="2"/>
  <c r="M21" i="1"/>
  <c r="N12" i="2"/>
  <c r="O21" i="1"/>
  <c r="R12" i="2"/>
  <c r="S21" i="1"/>
  <c r="V12" i="2"/>
  <c r="W21" i="1"/>
  <c r="AB12" i="2"/>
  <c r="AC21" i="1"/>
  <c r="AA12" i="2"/>
  <c r="AB21" i="1"/>
  <c r="U12" i="2"/>
  <c r="V21" i="1"/>
  <c r="Z12" i="2"/>
  <c r="AA21" i="1"/>
  <c r="C19" i="2"/>
  <c r="D28" i="1"/>
  <c r="G19" i="2"/>
  <c r="H28" i="1"/>
  <c r="E19" i="2"/>
  <c r="F28" i="1"/>
  <c r="M19" i="2"/>
  <c r="N28" i="1"/>
  <c r="Q19" i="2"/>
  <c r="R28" i="1"/>
  <c r="L19" i="2"/>
  <c r="M28" i="1"/>
  <c r="D19" i="2"/>
  <c r="E28" i="1"/>
  <c r="F19" i="2"/>
  <c r="G28" i="1"/>
  <c r="V19" i="2"/>
  <c r="W28" i="1"/>
  <c r="H19" i="2"/>
  <c r="I28" i="1"/>
  <c r="J19" i="2"/>
  <c r="K28" i="1"/>
  <c r="O19" i="2"/>
  <c r="P28" i="1"/>
  <c r="S19" i="2"/>
  <c r="T28" i="1"/>
  <c r="U19" i="2"/>
  <c r="V28" i="1"/>
  <c r="Y19" i="2"/>
  <c r="Z28" i="1"/>
  <c r="P19" i="2"/>
  <c r="Q28" i="1"/>
  <c r="T19" i="2"/>
  <c r="U28" i="1"/>
  <c r="I19" i="2"/>
  <c r="J28" i="1"/>
  <c r="N19" i="2"/>
  <c r="O28" i="1"/>
  <c r="X19" i="2"/>
  <c r="Y28" i="1"/>
  <c r="Z19" i="2"/>
  <c r="AA28" i="1"/>
  <c r="AB19" i="2"/>
  <c r="AC28" i="1"/>
  <c r="R19" i="2"/>
  <c r="S28" i="1"/>
  <c r="K19" i="2"/>
  <c r="L28" i="1"/>
  <c r="W19" i="2"/>
  <c r="X28" i="1"/>
  <c r="AA19" i="2"/>
  <c r="AB28" i="1"/>
  <c r="E10" i="2"/>
  <c r="F19" i="1"/>
  <c r="F10" i="2"/>
  <c r="G19" i="1"/>
  <c r="K10" i="2"/>
  <c r="L19" i="1"/>
  <c r="M10" i="2"/>
  <c r="N19" i="1"/>
  <c r="Q10" i="2"/>
  <c r="R19" i="1"/>
  <c r="S10" i="2"/>
  <c r="T19" i="1"/>
  <c r="D10" i="2"/>
  <c r="E19" i="1"/>
  <c r="C10" i="2"/>
  <c r="D19" i="1"/>
  <c r="J10" i="2"/>
  <c r="K19" i="1"/>
  <c r="L10" i="2"/>
  <c r="M19" i="1"/>
  <c r="N10" i="2"/>
  <c r="O19" i="1"/>
  <c r="O10" i="2"/>
  <c r="P19" i="1"/>
  <c r="V10" i="2"/>
  <c r="W19" i="1"/>
  <c r="G10" i="2"/>
  <c r="H19" i="1"/>
  <c r="H10" i="2"/>
  <c r="I19" i="1"/>
  <c r="I10" i="2"/>
  <c r="J19" i="1"/>
  <c r="U10" i="2"/>
  <c r="V19" i="1"/>
  <c r="Y10" i="2"/>
  <c r="Z19" i="1"/>
  <c r="P10" i="2"/>
  <c r="Q19" i="1"/>
  <c r="R10" i="2"/>
  <c r="S19" i="1"/>
  <c r="W10" i="2"/>
  <c r="X19" i="1"/>
  <c r="AB10" i="2"/>
  <c r="AC19" i="1"/>
  <c r="Z10" i="2"/>
  <c r="AA19" i="1"/>
  <c r="AA10" i="2"/>
  <c r="AB19" i="1"/>
  <c r="T10" i="2"/>
  <c r="U19" i="1"/>
  <c r="X10" i="2"/>
  <c r="Y19" i="1"/>
  <c r="D6" i="2"/>
  <c r="E15" i="1"/>
  <c r="C6" i="2"/>
  <c r="D15" i="1"/>
  <c r="E6" i="2"/>
  <c r="F15" i="1"/>
  <c r="G6" i="2"/>
  <c r="H15" i="1"/>
  <c r="I6" i="2"/>
  <c r="J15" i="1"/>
  <c r="O6" i="2"/>
  <c r="P15" i="1"/>
  <c r="F6" i="2"/>
  <c r="G15" i="1"/>
  <c r="H6" i="2"/>
  <c r="I15" i="1"/>
  <c r="J6" i="2"/>
  <c r="K15" i="1"/>
  <c r="L6" i="2"/>
  <c r="M15" i="1"/>
  <c r="K6" i="2"/>
  <c r="L15" i="1"/>
  <c r="P6" i="2"/>
  <c r="Q15" i="1"/>
  <c r="T6" i="2"/>
  <c r="U15" i="1"/>
  <c r="W6" i="2"/>
  <c r="X15" i="1"/>
  <c r="M6" i="2"/>
  <c r="N15" i="1"/>
  <c r="N6" i="2"/>
  <c r="O15" i="1"/>
  <c r="Q6" i="2"/>
  <c r="R15" i="1"/>
  <c r="S6" i="2"/>
  <c r="T15" i="1"/>
  <c r="U6" i="2"/>
  <c r="V15" i="1"/>
  <c r="X6" i="2"/>
  <c r="Y15" i="1"/>
  <c r="AB6" i="2"/>
  <c r="AC15" i="1"/>
  <c r="AA6" i="2"/>
  <c r="AB15" i="1"/>
  <c r="R6" i="2"/>
  <c r="S15" i="1"/>
  <c r="V6" i="2"/>
  <c r="W15" i="1"/>
  <c r="Y6" i="2"/>
  <c r="Z15" i="1"/>
  <c r="Z6" i="2"/>
  <c r="AA15" i="1"/>
  <c r="C24" i="2"/>
  <c r="D33" i="1"/>
  <c r="E24" i="2"/>
  <c r="F33" i="1"/>
  <c r="G24" i="2"/>
  <c r="H33" i="1"/>
  <c r="M24" i="2"/>
  <c r="N33" i="1"/>
  <c r="D24" i="2"/>
  <c r="E33" i="1"/>
  <c r="F24" i="2"/>
  <c r="G33" i="1"/>
  <c r="J24" i="2"/>
  <c r="K33" i="1"/>
  <c r="L24" i="2"/>
  <c r="M33" i="1"/>
  <c r="I24" i="2"/>
  <c r="J33" i="1"/>
  <c r="O24" i="2"/>
  <c r="P33" i="1"/>
  <c r="T24" i="2"/>
  <c r="U33" i="1"/>
  <c r="V24" i="2"/>
  <c r="W33" i="1"/>
  <c r="K24" i="2"/>
  <c r="L33" i="1"/>
  <c r="S24" i="2"/>
  <c r="T33" i="1"/>
  <c r="U24" i="2"/>
  <c r="V33" i="1"/>
  <c r="Y24" i="2"/>
  <c r="Z33" i="1"/>
  <c r="H24" i="2"/>
  <c r="I33" i="1"/>
  <c r="N24" i="2"/>
  <c r="O33" i="1"/>
  <c r="R24" i="2"/>
  <c r="S33" i="1"/>
  <c r="AB24" i="2"/>
  <c r="AC33" i="1"/>
  <c r="Q24" i="2"/>
  <c r="R33" i="1"/>
  <c r="W24" i="2"/>
  <c r="X33" i="1"/>
  <c r="X24" i="2"/>
  <c r="Y33" i="1"/>
  <c r="P24" i="2"/>
  <c r="Q33" i="1"/>
  <c r="Z24" i="2"/>
  <c r="AA33" i="1"/>
  <c r="AA24" i="2"/>
  <c r="AB33" i="1"/>
</calcChain>
</file>

<file path=xl/sharedStrings.xml><?xml version="1.0" encoding="utf-8"?>
<sst xmlns="http://schemas.openxmlformats.org/spreadsheetml/2006/main" count="46" uniqueCount="39">
  <si>
    <t>Forenklet beregning af blandingszonens udbredelse i vandløb ved forskellige grader af fortynding</t>
  </si>
  <si>
    <t>Værdier i gule felter kan ændres</t>
  </si>
  <si>
    <t>b</t>
  </si>
  <si>
    <t>m</t>
  </si>
  <si>
    <t>Vandløbets bredde</t>
  </si>
  <si>
    <t>u</t>
  </si>
  <si>
    <t>m/s</t>
  </si>
  <si>
    <t>Vandløbets middelstrømhastighed</t>
  </si>
  <si>
    <t>Q</t>
  </si>
  <si>
    <t>Vandløbets basisvandføring</t>
  </si>
  <si>
    <t>Dy</t>
  </si>
  <si>
    <t>Qs</t>
  </si>
  <si>
    <t>Udledt spildevandsmængde</t>
  </si>
  <si>
    <t>Den totalt opblandede koncentration (Qs*Cs/Q+Qs)</t>
  </si>
  <si>
    <t>Cs</t>
  </si>
  <si>
    <t>Stofkoncentration i spildevand</t>
  </si>
  <si>
    <t>Spring i afstand fra udledningen</t>
  </si>
  <si>
    <t>Spring i afstand fra bredden</t>
  </si>
  <si>
    <t xml:space="preserve"> 'del af vandløbsbredden</t>
  </si>
  <si>
    <t>Afstand</t>
  </si>
  <si>
    <t>Fortynding</t>
  </si>
  <si>
    <t>fra bredden</t>
  </si>
  <si>
    <t>Afstand nedstrøms udledningen (m)</t>
  </si>
  <si>
    <t>(m)</t>
  </si>
  <si>
    <t>&lt; 10</t>
  </si>
  <si>
    <t xml:space="preserve"> 10 - 20</t>
  </si>
  <si>
    <t xml:space="preserve"> 20 - 50</t>
  </si>
  <si>
    <t>&gt; 50</t>
  </si>
  <si>
    <t>Beregning af fortynding er sket efter løsningsmetoden anvist i "Lærebog i Vandforurening" af Poul Harremoes og Anders Malmgren, side 106-108, jf. endvidere Miljøprojekt nr. 690, 2002, afsnit 3.</t>
  </si>
  <si>
    <r>
      <t>m</t>
    </r>
    <r>
      <rPr>
        <vertAlign val="superscript"/>
        <sz val="10"/>
        <color indexed="9"/>
        <rFont val="Arial"/>
        <family val="2"/>
      </rPr>
      <t>3</t>
    </r>
    <r>
      <rPr>
        <sz val="10"/>
        <color indexed="9"/>
        <rFont val="Arial"/>
        <family val="2"/>
      </rPr>
      <t>/s</t>
    </r>
  </si>
  <si>
    <r>
      <t>m</t>
    </r>
    <r>
      <rPr>
        <vertAlign val="superscript"/>
        <sz val="10"/>
        <color indexed="9"/>
        <rFont val="Arial"/>
        <family val="2"/>
      </rPr>
      <t>2</t>
    </r>
    <r>
      <rPr>
        <sz val="10"/>
        <color indexed="9"/>
        <rFont val="Arial"/>
        <family val="2"/>
      </rPr>
      <t>/s</t>
    </r>
  </si>
  <si>
    <r>
      <t>Tværgående dispersionskoefficient (varierer typisk mellem 0,05 og 0,3 m</t>
    </r>
    <r>
      <rPr>
        <vertAlign val="superscript"/>
        <sz val="10"/>
        <color indexed="9"/>
        <rFont val="Arial"/>
        <family val="2"/>
      </rPr>
      <t>2</t>
    </r>
    <r>
      <rPr>
        <sz val="10"/>
        <color indexed="9"/>
        <rFont val="Arial"/>
        <family val="2"/>
      </rPr>
      <t>/s)</t>
    </r>
  </si>
  <si>
    <r>
      <t>C</t>
    </r>
    <r>
      <rPr>
        <vertAlign val="subscript"/>
        <sz val="10"/>
        <color indexed="9"/>
        <rFont val="Arial"/>
        <family val="2"/>
      </rPr>
      <t>0</t>
    </r>
  </si>
  <si>
    <r>
      <t>F</t>
    </r>
    <r>
      <rPr>
        <vertAlign val="subscript"/>
        <sz val="10"/>
        <color indexed="9"/>
        <rFont val="Arial"/>
        <family val="2"/>
      </rPr>
      <t>max</t>
    </r>
  </si>
  <si>
    <r>
      <t>S</t>
    </r>
    <r>
      <rPr>
        <vertAlign val="subscript"/>
        <sz val="10"/>
        <color indexed="9"/>
        <rFont val="Arial"/>
        <family val="2"/>
      </rPr>
      <t>au</t>
    </r>
  </si>
  <si>
    <r>
      <t>S</t>
    </r>
    <r>
      <rPr>
        <vertAlign val="subscript"/>
        <sz val="10"/>
        <color indexed="9"/>
        <rFont val="Arial"/>
        <family val="2"/>
      </rPr>
      <t>ab</t>
    </r>
  </si>
  <si>
    <t xml:space="preserve">Regnearket er lavet af Christina Ellegaard og Paul Chr. Erichsen, Århus Amt. Brug af regnearkets resultater sker på eget ansvar. </t>
  </si>
  <si>
    <r>
      <t>Fortynding ved fuld opblanding (C</t>
    </r>
    <r>
      <rPr>
        <vertAlign val="subscript"/>
        <sz val="10"/>
        <color indexed="9"/>
        <rFont val="Arial"/>
        <family val="2"/>
      </rPr>
      <t>s</t>
    </r>
    <r>
      <rPr>
        <sz val="10"/>
        <color indexed="9"/>
        <rFont val="Arial"/>
        <family val="2"/>
      </rPr>
      <t>/C</t>
    </r>
    <r>
      <rPr>
        <vertAlign val="subscript"/>
        <sz val="10"/>
        <color indexed="9"/>
        <rFont val="Arial"/>
        <family val="2"/>
      </rPr>
      <t>0</t>
    </r>
    <r>
      <rPr>
        <sz val="10"/>
        <color indexed="9"/>
        <rFont val="Arial"/>
        <family val="2"/>
      </rPr>
      <t>)</t>
    </r>
  </si>
  <si>
    <r>
      <t>gange F</t>
    </r>
    <r>
      <rPr>
        <vertAlign val="subscript"/>
        <sz val="10"/>
        <color indexed="9"/>
        <rFont val="Arial"/>
        <family val="2"/>
      </rPr>
      <t>max</t>
    </r>
    <r>
      <rPr>
        <sz val="10"/>
        <color indexed="9"/>
        <rFont val="Arial"/>
        <family val="2"/>
      </rPr>
      <t xml:space="preserve"> (øvre vist resultat)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</si>
</sst>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.0"/>
  </numFmts>
  <fonts count="10" x14ac:knownFonts="1">
    <font>
      <sz val="10"/>
      <name val="Arial"/>
    </font>
    <font>
      <b/>
      <sz val="12"/>
      <color indexed="9"/>
      <name val="Arial"/>
      <family val="2"/>
    </font>
    <font>
      <b/>
      <sz val="10"/>
      <color indexed="13"/>
      <name val="Arial"/>
      <family val="2"/>
    </font>
    <font>
      <sz val="10"/>
      <color indexed="9"/>
      <name val="Arial"/>
      <family val="2"/>
    </font>
    <font>
      <vertAlign val="superscript"/>
      <sz val="10"/>
      <color indexed="9"/>
      <name val="Arial"/>
      <family val="2"/>
    </font>
    <font>
      <vertAlign val="subscript"/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</fills>
  <borders count="26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0" fillId="3" borderId="0" xfId="0" applyFill="1" applyProtection="1">
      <protection locked="0"/>
    </xf>
    <xf numFmtId="0" fontId="3" fillId="2" borderId="1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/>
    <xf numFmtId="0" fontId="3" fillId="2" borderId="7" xfId="0" applyFont="1" applyFill="1" applyBorder="1"/>
    <xf numFmtId="0" fontId="3" fillId="2" borderId="5" xfId="0" applyFont="1" applyFill="1" applyBorder="1"/>
    <xf numFmtId="0" fontId="3" fillId="2" borderId="8" xfId="0" applyFont="1" applyFill="1" applyBorder="1" applyAlignment="1">
      <alignment horizontal="center"/>
    </xf>
    <xf numFmtId="0" fontId="6" fillId="2" borderId="9" xfId="0" applyFont="1" applyFill="1" applyBorder="1"/>
    <xf numFmtId="0" fontId="0" fillId="4" borderId="5" xfId="0" applyFill="1" applyBorder="1"/>
    <xf numFmtId="2" fontId="6" fillId="2" borderId="9" xfId="0" applyNumberFormat="1" applyFont="1" applyFill="1" applyBorder="1"/>
    <xf numFmtId="0" fontId="6" fillId="4" borderId="5" xfId="0" applyFont="1" applyFill="1" applyBorder="1" applyAlignment="1">
      <alignment horizontal="center"/>
    </xf>
    <xf numFmtId="0" fontId="0" fillId="2" borderId="5" xfId="0" applyFill="1" applyBorder="1"/>
    <xf numFmtId="0" fontId="0" fillId="5" borderId="5" xfId="0" applyFill="1" applyBorder="1"/>
    <xf numFmtId="0" fontId="6" fillId="5" borderId="5" xfId="0" applyFont="1" applyFill="1" applyBorder="1" applyAlignment="1">
      <alignment horizontal="center"/>
    </xf>
    <xf numFmtId="0" fontId="0" fillId="6" borderId="5" xfId="0" applyFill="1" applyBorder="1"/>
    <xf numFmtId="0" fontId="6" fillId="6" borderId="5" xfId="0" applyFont="1" applyFill="1" applyBorder="1" applyAlignment="1">
      <alignment horizontal="center"/>
    </xf>
    <xf numFmtId="0" fontId="0" fillId="7" borderId="5" xfId="0" applyFill="1" applyBorder="1"/>
    <xf numFmtId="0" fontId="6" fillId="7" borderId="5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8" fillId="2" borderId="0" xfId="0" applyFont="1" applyFill="1"/>
    <xf numFmtId="2" fontId="7" fillId="2" borderId="0" xfId="0" applyNumberFormat="1" applyFont="1" applyFill="1"/>
    <xf numFmtId="0" fontId="9" fillId="0" borderId="11" xfId="0" applyFont="1" applyBorder="1"/>
    <xf numFmtId="0" fontId="9" fillId="0" borderId="12" xfId="0" applyFont="1" applyBorder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0" xfId="0" applyFont="1" applyBorder="1"/>
    <xf numFmtId="0" fontId="9" fillId="0" borderId="17" xfId="0" applyFont="1" applyBorder="1"/>
    <xf numFmtId="0" fontId="9" fillId="0" borderId="18" xfId="0" applyFont="1" applyBorder="1"/>
    <xf numFmtId="0" fontId="9" fillId="0" borderId="19" xfId="0" applyFont="1" applyBorder="1"/>
    <xf numFmtId="0" fontId="9" fillId="0" borderId="20" xfId="0" applyFont="1" applyBorder="1"/>
    <xf numFmtId="182" fontId="9" fillId="0" borderId="12" xfId="0" applyNumberFormat="1" applyFont="1" applyFill="1" applyBorder="1"/>
    <xf numFmtId="182" fontId="9" fillId="0" borderId="13" xfId="0" applyNumberFormat="1" applyFont="1" applyFill="1" applyBorder="1"/>
    <xf numFmtId="182" fontId="9" fillId="0" borderId="14" xfId="0" applyNumberFormat="1" applyFont="1" applyFill="1" applyBorder="1"/>
    <xf numFmtId="182" fontId="9" fillId="0" borderId="16" xfId="0" applyNumberFormat="1" applyFont="1" applyFill="1" applyBorder="1"/>
    <xf numFmtId="182" fontId="9" fillId="0" borderId="0" xfId="0" applyNumberFormat="1" applyFont="1" applyFill="1" applyBorder="1"/>
    <xf numFmtId="182" fontId="9" fillId="0" borderId="17" xfId="0" applyNumberFormat="1" applyFont="1" applyFill="1" applyBorder="1"/>
    <xf numFmtId="182" fontId="9" fillId="0" borderId="21" xfId="0" applyNumberFormat="1" applyFont="1" applyFill="1" applyBorder="1"/>
    <xf numFmtId="182" fontId="9" fillId="0" borderId="22" xfId="0" applyNumberFormat="1" applyFont="1" applyFill="1" applyBorder="1"/>
    <xf numFmtId="182" fontId="9" fillId="0" borderId="23" xfId="0" applyNumberFormat="1" applyFont="1" applyFill="1" applyBorder="1"/>
    <xf numFmtId="182" fontId="9" fillId="7" borderId="0" xfId="0" applyNumberFormat="1" applyFont="1" applyFill="1" applyBorder="1"/>
    <xf numFmtId="182" fontId="9" fillId="7" borderId="4" xfId="0" applyNumberFormat="1" applyFont="1" applyFill="1" applyBorder="1"/>
    <xf numFmtId="182" fontId="9" fillId="7" borderId="7" xfId="0" applyNumberFormat="1" applyFont="1" applyFill="1" applyBorder="1"/>
    <xf numFmtId="182" fontId="9" fillId="7" borderId="10" xfId="0" applyNumberFormat="1" applyFont="1" applyFill="1" applyBorder="1"/>
    <xf numFmtId="182" fontId="9" fillId="7" borderId="24" xfId="0" applyNumberFormat="1" applyFont="1" applyFill="1" applyBorder="1"/>
    <xf numFmtId="182" fontId="9" fillId="7" borderId="25" xfId="0" applyNumberFormat="1" applyFont="1" applyFill="1" applyBorder="1"/>
  </cellXfs>
  <cellStyles count="1">
    <cellStyle name="Normal" xfId="0" builtinId="0"/>
  </cellStyles>
  <dxfs count="3">
    <dxf>
      <fill>
        <patternFill>
          <bgColor indexed="50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6"/>
  <sheetViews>
    <sheetView tabSelected="1" zoomScale="130" zoomScaleNormal="130" workbookViewId="0">
      <selection activeCell="K9" sqref="K9"/>
    </sheetView>
  </sheetViews>
  <sheetFormatPr defaultRowHeight="12.75" x14ac:dyDescent="0.2"/>
  <cols>
    <col min="1" max="1" width="1.140625" customWidth="1"/>
    <col min="2" max="2" width="9.7109375" bestFit="1" customWidth="1"/>
    <col min="3" max="3" width="9.85546875" customWidth="1"/>
    <col min="4" max="4" width="7.5703125" customWidth="1"/>
    <col min="5" max="5" width="7.7109375" customWidth="1"/>
    <col min="6" max="6" width="6.5703125" customWidth="1"/>
    <col min="7" max="7" width="6" customWidth="1"/>
    <col min="8" max="8" width="7" customWidth="1"/>
    <col min="9" max="9" width="4.85546875" customWidth="1"/>
    <col min="10" max="10" width="5.140625" customWidth="1"/>
    <col min="11" max="11" width="6.85546875" customWidth="1"/>
    <col min="12" max="12" width="4.5703125" bestFit="1" customWidth="1"/>
    <col min="13" max="13" width="4.7109375" customWidth="1"/>
    <col min="14" max="14" width="4.5703125" bestFit="1" customWidth="1"/>
    <col min="15" max="17" width="5.5703125" bestFit="1" customWidth="1"/>
    <col min="18" max="19" width="4.5703125" bestFit="1" customWidth="1"/>
    <col min="20" max="20" width="4" bestFit="1" customWidth="1"/>
    <col min="21" max="29" width="4.5703125" bestFit="1" customWidth="1"/>
    <col min="30" max="30" width="1.28515625" customWidth="1"/>
    <col min="31" max="32" width="4.5703125" bestFit="1" customWidth="1"/>
  </cols>
  <sheetData>
    <row r="1" spans="1:30" ht="14.25" customHeight="1" x14ac:dyDescent="0.25">
      <c r="A1" s="2"/>
      <c r="B1" s="2"/>
      <c r="C1" s="1"/>
      <c r="D1" s="1"/>
      <c r="E1" s="2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 x14ac:dyDescent="0.25">
      <c r="A2" s="2"/>
      <c r="B2" s="3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customHeight="1" x14ac:dyDescent="0.25">
      <c r="A3" s="2"/>
      <c r="B3" s="4" t="s">
        <v>2</v>
      </c>
      <c r="C3" s="5">
        <v>8</v>
      </c>
      <c r="D3" s="4" t="s">
        <v>3</v>
      </c>
      <c r="E3" s="4" t="s">
        <v>4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25" customHeight="1" x14ac:dyDescent="0.25">
      <c r="A4" s="2"/>
      <c r="B4" s="4" t="s">
        <v>5</v>
      </c>
      <c r="C4" s="5">
        <v>0.8</v>
      </c>
      <c r="D4" s="4" t="s">
        <v>6</v>
      </c>
      <c r="E4" s="4" t="s">
        <v>7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4.25" customHeight="1" x14ac:dyDescent="0.25">
      <c r="A5" s="2"/>
      <c r="B5" s="4" t="s">
        <v>8</v>
      </c>
      <c r="C5" s="5">
        <v>0.4</v>
      </c>
      <c r="D5" s="4" t="s">
        <v>29</v>
      </c>
      <c r="E5" s="4" t="s">
        <v>9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4.25" customHeight="1" x14ac:dyDescent="0.25">
      <c r="A6" s="2"/>
      <c r="B6" s="4" t="s">
        <v>10</v>
      </c>
      <c r="C6" s="5">
        <v>0.05</v>
      </c>
      <c r="D6" s="4" t="s">
        <v>30</v>
      </c>
      <c r="E6" s="4" t="s">
        <v>31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6.5" x14ac:dyDescent="0.3">
      <c r="A7" s="2"/>
      <c r="B7" s="4" t="s">
        <v>11</v>
      </c>
      <c r="C7" s="5">
        <v>7.0000000000000001E-3</v>
      </c>
      <c r="D7" s="4" t="s">
        <v>29</v>
      </c>
      <c r="E7" s="4" t="s">
        <v>12</v>
      </c>
      <c r="F7" s="1"/>
      <c r="G7" s="1"/>
      <c r="H7" s="1"/>
      <c r="I7" s="1"/>
      <c r="J7" s="4" t="s">
        <v>32</v>
      </c>
      <c r="K7" s="4">
        <f>(C7*C8)/(C5+C7)</f>
        <v>1.7199017199017199E-2</v>
      </c>
      <c r="L7" s="4"/>
      <c r="M7" s="4" t="s">
        <v>13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14.25" customHeight="1" x14ac:dyDescent="0.3">
      <c r="A8" s="2"/>
      <c r="B8" s="4" t="s">
        <v>14</v>
      </c>
      <c r="C8" s="5">
        <v>1</v>
      </c>
      <c r="D8" s="4"/>
      <c r="E8" s="4" t="s">
        <v>15</v>
      </c>
      <c r="F8" s="1"/>
      <c r="G8" s="1"/>
      <c r="H8" s="1"/>
      <c r="I8" s="1"/>
      <c r="J8" s="4" t="s">
        <v>33</v>
      </c>
      <c r="K8" s="4">
        <f>C8/K7</f>
        <v>58.142857142857146</v>
      </c>
      <c r="L8" s="4"/>
      <c r="M8" s="4" t="s">
        <v>37</v>
      </c>
      <c r="N8" s="1"/>
      <c r="O8" s="1"/>
      <c r="P8" s="1"/>
      <c r="Q8" s="1"/>
      <c r="R8" s="1"/>
      <c r="S8" s="1"/>
      <c r="T8" s="5">
        <v>10</v>
      </c>
      <c r="U8" s="4" t="s">
        <v>38</v>
      </c>
      <c r="V8" s="1"/>
      <c r="W8" s="1"/>
      <c r="X8" s="1"/>
      <c r="Y8" s="1"/>
      <c r="Z8" s="1"/>
      <c r="AA8" s="1"/>
      <c r="AB8" s="1"/>
      <c r="AC8" s="1"/>
      <c r="AD8" s="1"/>
    </row>
    <row r="9" spans="1:30" ht="14.25" customHeight="1" x14ac:dyDescent="0.3">
      <c r="A9" s="2"/>
      <c r="B9" s="4" t="s">
        <v>34</v>
      </c>
      <c r="C9" s="5">
        <v>12</v>
      </c>
      <c r="D9" s="4" t="s">
        <v>3</v>
      </c>
      <c r="E9" s="4" t="s">
        <v>16</v>
      </c>
      <c r="F9" s="1"/>
      <c r="G9" s="1"/>
      <c r="H9" s="1"/>
      <c r="I9" s="1"/>
      <c r="J9" s="4" t="s">
        <v>35</v>
      </c>
      <c r="K9" s="4">
        <f>C3/20</f>
        <v>0.4</v>
      </c>
      <c r="L9" s="4" t="s">
        <v>3</v>
      </c>
      <c r="M9" s="4" t="s">
        <v>17</v>
      </c>
      <c r="N9" s="1"/>
      <c r="O9" s="1"/>
      <c r="P9" s="1"/>
      <c r="Q9" s="1"/>
      <c r="R9" s="1"/>
      <c r="S9" s="1"/>
      <c r="T9" s="4">
        <v>20</v>
      </c>
      <c r="U9" s="4" t="s">
        <v>18</v>
      </c>
      <c r="V9" s="1"/>
      <c r="W9" s="1"/>
      <c r="X9" s="1"/>
      <c r="Y9" s="1"/>
      <c r="Z9" s="1"/>
      <c r="AA9" s="1"/>
      <c r="AB9" s="1"/>
      <c r="AC9" s="1"/>
      <c r="AD9" s="1"/>
    </row>
    <row r="10" spans="1:30" ht="4.5" customHeight="1" x14ac:dyDescent="0.25">
      <c r="A10" s="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2.75" customHeight="1" x14ac:dyDescent="0.25">
      <c r="A11" s="2"/>
      <c r="B11" s="6"/>
      <c r="C11" s="7" t="s">
        <v>19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9"/>
      <c r="AD11" s="1"/>
    </row>
    <row r="12" spans="1:30" ht="12.75" customHeight="1" x14ac:dyDescent="0.25">
      <c r="A12" s="2"/>
      <c r="B12" s="10" t="s">
        <v>20</v>
      </c>
      <c r="C12" s="11" t="s">
        <v>21</v>
      </c>
      <c r="D12" s="12"/>
      <c r="E12" s="13" t="s">
        <v>22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4"/>
      <c r="AD12" s="1"/>
    </row>
    <row r="13" spans="1:30" ht="12.75" customHeight="1" x14ac:dyDescent="0.25">
      <c r="A13" s="2"/>
      <c r="B13" s="15"/>
      <c r="C13" s="16" t="s">
        <v>23</v>
      </c>
      <c r="D13" s="17">
        <f>0.5*C9</f>
        <v>6</v>
      </c>
      <c r="E13" s="17">
        <f>C9</f>
        <v>12</v>
      </c>
      <c r="F13" s="17">
        <f t="shared" ref="F13:AC13" si="0">E13+$C$9</f>
        <v>24</v>
      </c>
      <c r="G13" s="17">
        <f t="shared" si="0"/>
        <v>36</v>
      </c>
      <c r="H13" s="17">
        <f t="shared" si="0"/>
        <v>48</v>
      </c>
      <c r="I13" s="17">
        <f t="shared" si="0"/>
        <v>60</v>
      </c>
      <c r="J13" s="17">
        <f t="shared" si="0"/>
        <v>72</v>
      </c>
      <c r="K13" s="17">
        <f t="shared" si="0"/>
        <v>84</v>
      </c>
      <c r="L13" s="17">
        <f t="shared" si="0"/>
        <v>96</v>
      </c>
      <c r="M13" s="17">
        <f t="shared" si="0"/>
        <v>108</v>
      </c>
      <c r="N13" s="17">
        <f t="shared" si="0"/>
        <v>120</v>
      </c>
      <c r="O13" s="17">
        <f t="shared" si="0"/>
        <v>132</v>
      </c>
      <c r="P13" s="17">
        <f t="shared" si="0"/>
        <v>144</v>
      </c>
      <c r="Q13" s="17">
        <f t="shared" si="0"/>
        <v>156</v>
      </c>
      <c r="R13" s="17">
        <f t="shared" si="0"/>
        <v>168</v>
      </c>
      <c r="S13" s="17">
        <f t="shared" si="0"/>
        <v>180</v>
      </c>
      <c r="T13" s="17">
        <f t="shared" si="0"/>
        <v>192</v>
      </c>
      <c r="U13" s="17">
        <f t="shared" si="0"/>
        <v>204</v>
      </c>
      <c r="V13" s="17">
        <f t="shared" si="0"/>
        <v>216</v>
      </c>
      <c r="W13" s="17">
        <f t="shared" si="0"/>
        <v>228</v>
      </c>
      <c r="X13" s="17">
        <f t="shared" si="0"/>
        <v>240</v>
      </c>
      <c r="Y13" s="17">
        <f t="shared" si="0"/>
        <v>252</v>
      </c>
      <c r="Z13" s="17">
        <f t="shared" si="0"/>
        <v>264</v>
      </c>
      <c r="AA13" s="17">
        <f t="shared" si="0"/>
        <v>276</v>
      </c>
      <c r="AB13" s="17">
        <f t="shared" si="0"/>
        <v>288</v>
      </c>
      <c r="AC13" s="17">
        <f t="shared" si="0"/>
        <v>300</v>
      </c>
      <c r="AD13" s="1"/>
    </row>
    <row r="14" spans="1:30" ht="12.75" customHeight="1" x14ac:dyDescent="0.25">
      <c r="A14" s="2"/>
      <c r="B14" s="18"/>
      <c r="C14" s="19">
        <f>$K$9*1</f>
        <v>0.4</v>
      </c>
      <c r="D14" s="51">
        <f>IF(OR(Baggrundsberegninger!C5&gt;$K$8*$T$8,Baggrundsberegninger!C5&lt;0),"",Baggrundsberegninger!C5)</f>
        <v>8.7758377525716948</v>
      </c>
      <c r="E14" s="51">
        <f>IF(OR(Baggrundsberegninger!D5&gt;$K$8*$T$8,Baggrundsberegninger!D5&lt;0),"",Baggrundsberegninger!D5)</f>
        <v>11.767231463719153</v>
      </c>
      <c r="F14" s="51">
        <f>IF(OR(Baggrundsberegninger!E5&gt;$K$8*$T$8,Baggrundsberegninger!E5&lt;0),"",Baggrundsberegninger!E5)</f>
        <v>16.203473913473022</v>
      </c>
      <c r="G14" s="51">
        <f>IF(OR(Baggrundsberegninger!F5&gt;$K$8*$T$8,Baggrundsberegninger!F5&lt;0),"",Baggrundsberegninger!F5)</f>
        <v>19.669502180535151</v>
      </c>
      <c r="H14" s="51">
        <f>IF(OR(Baggrundsberegninger!G5&gt;$K$8*$T$8,Baggrundsberegninger!G5&lt;0),"",Baggrundsberegninger!G5)</f>
        <v>22.611664773271876</v>
      </c>
      <c r="I14" s="51">
        <f>IF(OR(Baggrundsberegninger!H5&gt;$K$8*$T$8,Baggrundsberegninger!H5&lt;0),"",Baggrundsberegninger!H5)</f>
        <v>25.21328194240256</v>
      </c>
      <c r="J14" s="51">
        <f>IF(OR(Baggrundsberegninger!I5&gt;$K$8*$T$8,Baggrundsberegninger!I5&lt;0),"",Baggrundsberegninger!I5)</f>
        <v>27.570664915731712</v>
      </c>
      <c r="K14" s="51">
        <f>IF(OR(Baggrundsberegninger!J5&gt;$K$8*$T$8,Baggrundsberegninger!J5&lt;0),"",Baggrundsberegninger!J5)</f>
        <v>29.741620263523785</v>
      </c>
      <c r="L14" s="51">
        <f>IF(OR(Baggrundsberegninger!K5&gt;$K$8*$T$8,Baggrundsberegninger!K5&lt;0),"",Baggrundsberegninger!K5)</f>
        <v>31.763550869830205</v>
      </c>
      <c r="M14" s="51">
        <f>IF(OR(Baggrundsberegninger!L5&gt;$K$8*$T$8,Baggrundsberegninger!L5&lt;0),"",Baggrundsberegninger!L5)</f>
        <v>33.661463549404239</v>
      </c>
      <c r="N14" s="51">
        <f>IF(OR(Baggrundsberegninger!M5&gt;$K$8*$T$8,Baggrundsberegninger!M5&lt;0),"",Baggrundsberegninger!M5)</f>
        <v>35.452061553323482</v>
      </c>
      <c r="O14" s="51">
        <f>IF(OR(Baggrundsberegninger!N5&gt;$K$8*$T$8,Baggrundsberegninger!N5&lt;0),"",Baggrundsberegninger!N5)</f>
        <v>37.146213295645325</v>
      </c>
      <c r="P14" s="51">
        <f>IF(OR(Baggrundsberegninger!O5&gt;$K$8*$T$8,Baggrundsberegninger!O5&lt;0),"",Baggrundsberegninger!O5)</f>
        <v>38.750685743171744</v>
      </c>
      <c r="Q14" s="51">
        <f>IF(OR(Baggrundsberegninger!P5&gt;$K$8*$T$8,Baggrundsberegninger!P5&lt;0),"",Baggrundsberegninger!P5)</f>
        <v>40.269470147472873</v>
      </c>
      <c r="R14" s="51">
        <f>IF(OR(Baggrundsberegninger!Q5&gt;$K$8*$T$8,Baggrundsberegninger!Q5&lt;0),"",Baggrundsberegninger!Q5)</f>
        <v>41.704815494386501</v>
      </c>
      <c r="S14" s="51">
        <f>IF(OR(Baggrundsberegninger!R5&gt;$K$8*$T$8,Baggrundsberegninger!R5&lt;0),"",Baggrundsberegninger!R5)</f>
        <v>43.058017268992771</v>
      </c>
      <c r="T14" s="51">
        <f>IF(OR(Baggrundsberegninger!S5&gt;$K$8*$T$8,Baggrundsberegninger!S5&lt;0),"",Baggrundsberegninger!S5)</f>
        <v>44.32999411722772</v>
      </c>
      <c r="U14" s="51">
        <f>IF(OR(Baggrundsberegninger!T5&gt;$K$8*$T$8,Baggrundsberegninger!T5&lt;0),"",Baggrundsberegninger!T5)</f>
        <v>45.521684665543823</v>
      </c>
      <c r="V14" s="51">
        <f>IF(OR(Baggrundsberegninger!U5&gt;$K$8*$T$8,Baggrundsberegninger!U5&lt;0),"",Baggrundsberegninger!U5)</f>
        <v>46.634297794723707</v>
      </c>
      <c r="W14" s="51">
        <f>IF(OR(Baggrundsberegninger!V5&gt;$K$8*$T$8,Baggrundsberegninger!V5&lt;0),"",Baggrundsberegninger!V5)</f>
        <v>47.669448704006449</v>
      </c>
      <c r="X14" s="51">
        <f>IF(OR(Baggrundsberegninger!W5&gt;$K$8*$T$8,Baggrundsberegninger!W5&lt;0),"",Baggrundsberegninger!W5)</f>
        <v>48.629210159287837</v>
      </c>
      <c r="Y14" s="51">
        <f>IF(OR(Baggrundsberegninger!X5&gt;$K$8*$T$8,Baggrundsberegninger!X5&lt;0),"",Baggrundsberegninger!X5)</f>
        <v>49.516104192312476</v>
      </c>
      <c r="Z14" s="51">
        <f>IF(OR(Baggrundsberegninger!Y5&gt;$K$8*$T$8,Baggrundsberegninger!Y5&lt;0),"",Baggrundsberegninger!Y5)</f>
        <v>50.333054961050991</v>
      </c>
      <c r="AA14" s="51">
        <f>IF(OR(Baggrundsberegninger!Z5&gt;$K$8*$T$8,Baggrundsberegninger!Z5&lt;0),"",Baggrundsberegninger!Z5)</f>
        <v>51.083319022664369</v>
      </c>
      <c r="AB14" s="51">
        <f>IF(OR(Baggrundsberegninger!AA5&gt;$K$8*$T$8,Baggrundsberegninger!AA5&lt;0),"",Baggrundsberegninger!AA5)</f>
        <v>51.770405224827201</v>
      </c>
      <c r="AC14" s="52">
        <f>IF(OR(Baggrundsberegninger!AB5&gt;$K$8*$T$8,Baggrundsberegninger!AB5&lt;0),"",Baggrundsberegninger!AB5)</f>
        <v>52.39799294622388</v>
      </c>
      <c r="AD14" s="1"/>
    </row>
    <row r="15" spans="1:30" ht="12.75" customHeight="1" x14ac:dyDescent="0.25">
      <c r="A15" s="2"/>
      <c r="B15" s="18"/>
      <c r="C15" s="19">
        <f>$K$9*2</f>
        <v>0.8</v>
      </c>
      <c r="D15" s="51">
        <f>IF(OR(Baggrundsberegninger!C6&gt;$K$8*$T$8,Baggrundsberegninger!C6&lt;0),"",Baggrundsberegninger!C6)</f>
        <v>12.080835727015613</v>
      </c>
      <c r="E15" s="51">
        <f>IF(OR(Baggrundsberegninger!D6&gt;$K$8*$T$8,Baggrundsberegninger!D6&lt;0),"",Baggrundsberegninger!D6)</f>
        <v>13.808969347332255</v>
      </c>
      <c r="F15" s="51">
        <f>IF(OR(Baggrundsberegninger!E6&gt;$K$8*$T$8,Baggrundsberegninger!E6&lt;0),"",Baggrundsberegninger!E6)</f>
        <v>17.553013741867883</v>
      </c>
      <c r="G15" s="51">
        <f>IF(OR(Baggrundsberegninger!F6&gt;$K$8*$T$8,Baggrundsberegninger!F6&lt;0),"",Baggrundsberegninger!F6)</f>
        <v>20.747020724868555</v>
      </c>
      <c r="H15" s="51">
        <f>IF(OR(Baggrundsberegninger!G6&gt;$K$8*$T$8,Baggrundsberegninger!G6&lt;0),"",Baggrundsberegninger!G6)</f>
        <v>23.534464250530839</v>
      </c>
      <c r="I15" s="51">
        <f>IF(OR(Baggrundsberegninger!H6&gt;$K$8*$T$8,Baggrundsberegninger!H6&lt;0),"",Baggrundsberegninger!H6)</f>
        <v>26.033152029069704</v>
      </c>
      <c r="J15" s="51">
        <f>IF(OR(Baggrundsberegninger!I6&gt;$K$8*$T$8,Baggrundsberegninger!I6&lt;0),"",Baggrundsberegninger!I6)</f>
        <v>28.315738200278066</v>
      </c>
      <c r="K15" s="51">
        <f>IF(OR(Baggrundsberegninger!J6&gt;$K$8*$T$8,Baggrundsberegninger!J6&lt;0),"",Baggrundsberegninger!J6)</f>
        <v>30.429057175092129</v>
      </c>
      <c r="L15" s="51">
        <f>IF(OR(Baggrundsberegninger!K6&gt;$K$8*$T$8,Baggrundsberegninger!K6&lt;0),"",Baggrundsberegninger!K6)</f>
        <v>32.404493165465695</v>
      </c>
      <c r="M15" s="51">
        <f>IF(OR(Baggrundsberegninger!L6&gt;$K$8*$T$8,Baggrundsberegninger!L6&lt;0),"",Baggrundsberegninger!L6)</f>
        <v>34.263309148326591</v>
      </c>
      <c r="N15" s="51">
        <f>IF(OR(Baggrundsberegninger!M6&gt;$K$8*$T$8,Baggrundsberegninger!M6&lt;0),"",Baggrundsberegninger!M6)</f>
        <v>36.019685944812153</v>
      </c>
      <c r="O15" s="51">
        <f>IF(OR(Baggrundsberegninger!N6&gt;$K$8*$T$8,Baggrundsberegninger!N6&lt;0),"",Baggrundsberegninger!N6)</f>
        <v>37.68274128690863</v>
      </c>
      <c r="P15" s="51">
        <f>IF(OR(Baggrundsberegninger!O6&gt;$K$8*$T$8,Baggrundsberegninger!O6&lt;0),"",Baggrundsberegninger!O6)</f>
        <v>39.258042991529706</v>
      </c>
      <c r="Q15" s="51">
        <f>IF(OR(Baggrundsberegninger!P6&gt;$K$8*$T$8,Baggrundsberegninger!P6&lt;0),"",Baggrundsberegninger!P6)</f>
        <v>40.748800084651577</v>
      </c>
      <c r="R15" s="51">
        <f>IF(OR(Baggrundsberegninger!Q6&gt;$K$8*$T$8,Baggrundsberegninger!Q6&lt;0),"",Baggrundsberegninger!Q6)</f>
        <v>42.156795553600418</v>
      </c>
      <c r="S15" s="51">
        <f>IF(OR(Baggrundsberegninger!R6&gt;$K$8*$T$8,Baggrundsberegninger!R6&lt;0),"",Baggrundsberegninger!R6)</f>
        <v>43.483092235669545</v>
      </c>
      <c r="T15" s="51">
        <f>IF(OR(Baggrundsberegninger!S6&gt;$K$8*$T$8,Baggrundsberegninger!S6&lt;0),"",Baggrundsberegninger!S6)</f>
        <v>44.728540391264495</v>
      </c>
      <c r="U15" s="51">
        <f>IF(OR(Baggrundsberegninger!T6&gt;$K$8*$T$8,Baggrundsberegninger!T6&lt;0),"",Baggrundsberegninger!T6)</f>
        <v>45.894118276320228</v>
      </c>
      <c r="V15" s="51">
        <f>IF(OR(Baggrundsberegninger!U6&gt;$K$8*$T$8,Baggrundsberegninger!U6&lt;0),"",Baggrundsberegninger!U6)</f>
        <v>46.981138267721519</v>
      </c>
      <c r="W15" s="51">
        <f>IF(OR(Baggrundsberegninger!V6&gt;$K$8*$T$8,Baggrundsberegninger!V6&lt;0),"",Baggrundsberegninger!V6)</f>
        <v>47.991349716242226</v>
      </c>
      <c r="X15" s="51">
        <f>IF(OR(Baggrundsberegninger!W6&gt;$K$8*$T$8,Baggrundsberegninger!W6&lt;0),"",Baggrundsberegninger!W6)</f>
        <v>48.926966411118016</v>
      </c>
      <c r="Y15" s="51">
        <f>IF(OR(Baggrundsberegninger!X6&gt;$K$8*$T$8,Baggrundsberegninger!X6&lt;0),"",Baggrundsberegninger!X6)</f>
        <v>49.790642270860737</v>
      </c>
      <c r="Z15" s="51">
        <f>IF(OR(Baggrundsberegninger!Y6&gt;$K$8*$T$8,Baggrundsberegninger!Y6&lt;0),"",Baggrundsberegninger!Y6)</f>
        <v>50.585414349005049</v>
      </c>
      <c r="AA15" s="51">
        <f>IF(OR(Baggrundsberegninger!Z6&gt;$K$8*$T$8,Baggrundsberegninger!Z6&lt;0),"",Baggrundsberegninger!Z6)</f>
        <v>51.314627927147697</v>
      </c>
      <c r="AB15" s="51">
        <f>IF(OR(Baggrundsberegninger!AA6&gt;$K$8*$T$8,Baggrundsberegninger!AA6&lt;0),"",Baggrundsberegninger!AA6)</f>
        <v>51.981854622915861</v>
      </c>
      <c r="AC15" s="53">
        <f>IF(OR(Baggrundsberegninger!AB6&gt;$K$8*$T$8,Baggrundsberegninger!AB6&lt;0),"",Baggrundsberegninger!AB6)</f>
        <v>52.590811186846359</v>
      </c>
      <c r="AD15" s="1"/>
    </row>
    <row r="16" spans="1:30" ht="12.75" customHeight="1" x14ac:dyDescent="0.25">
      <c r="A16" s="2"/>
      <c r="B16" s="18"/>
      <c r="C16" s="19">
        <f>$K$9*3</f>
        <v>1.2000000000000002</v>
      </c>
      <c r="D16" s="51">
        <f>IF(OR(Baggrundsberegninger!C7&gt;$K$8*$T$8,Baggrundsberegninger!C7&lt;0),"",Baggrundsberegninger!C7)</f>
        <v>20.612420155551618</v>
      </c>
      <c r="E16" s="51">
        <f>IF(OR(Baggrundsberegninger!D7&gt;$K$8*$T$8,Baggrundsberegninger!D7&lt;0),"",Baggrundsberegninger!D7)</f>
        <v>18.029073839511412</v>
      </c>
      <c r="F16" s="51">
        <f>IF(OR(Baggrundsberegninger!E7&gt;$K$8*$T$8,Baggrundsberegninger!E7&lt;0),"",Baggrundsberegninger!E7)</f>
        <v>20.056614341344478</v>
      </c>
      <c r="G16" s="51">
        <f>IF(OR(Baggrundsberegninger!F7&gt;$K$8*$T$8,Baggrundsberegninger!F7&lt;0),"",Baggrundsberegninger!F7)</f>
        <v>22.675647373858713</v>
      </c>
      <c r="H16" s="51">
        <f>IF(OR(Baggrundsberegninger!G7&gt;$K$8*$T$8,Baggrundsberegninger!G7&lt;0),"",Baggrundsberegninger!G7)</f>
        <v>25.156908951350815</v>
      </c>
      <c r="I16" s="51">
        <f>IF(OR(Baggrundsberegninger!H7&gt;$K$8*$T$8,Baggrundsberegninger!H7&lt;0),"",Baggrundsberegninger!H7)</f>
        <v>27.45927103710471</v>
      </c>
      <c r="J16" s="51">
        <f>IF(OR(Baggrundsberegninger!I7&gt;$K$8*$T$8,Baggrundsberegninger!I7&lt;0),"",Baggrundsberegninger!I7)</f>
        <v>29.60251830384238</v>
      </c>
      <c r="K16" s="51">
        <f>IF(OR(Baggrundsberegninger!J7&gt;$K$8*$T$8,Baggrundsberegninger!J7&lt;0),"",Baggrundsberegninger!J7)</f>
        <v>31.610188041569781</v>
      </c>
      <c r="L16" s="51">
        <f>IF(OR(Baggrundsberegninger!K7&gt;$K$8*$T$8,Baggrundsberegninger!K7&lt;0),"",Baggrundsberegninger!K7)</f>
        <v>33.501359587343856</v>
      </c>
      <c r="M16" s="51">
        <f>IF(OR(Baggrundsberegninger!L7&gt;$K$8*$T$8,Baggrundsberegninger!L7&lt;0),"",Baggrundsberegninger!L7)</f>
        <v>35.28989027515216</v>
      </c>
      <c r="N16" s="51">
        <f>IF(OR(Baggrundsberegninger!M7&gt;$K$8*$T$8,Baggrundsberegninger!M7&lt;0),"",Baggrundsberegninger!M7)</f>
        <v>36.985121503561707</v>
      </c>
      <c r="O16" s="51">
        <f>IF(OR(Baggrundsberegninger!N7&gt;$K$8*$T$8,Baggrundsberegninger!N7&lt;0),"",Baggrundsberegninger!N7)</f>
        <v>38.592901652148178</v>
      </c>
      <c r="P16" s="51">
        <f>IF(OR(Baggrundsberegninger!O7&gt;$K$8*$T$8,Baggrundsberegninger!O7&lt;0),"",Baggrundsberegninger!O7)</f>
        <v>40.116608000772182</v>
      </c>
      <c r="Q16" s="51">
        <f>IF(OR(Baggrundsberegninger!P7&gt;$K$8*$T$8,Baggrundsberegninger!P7&lt;0),"",Baggrundsberegninger!P7)</f>
        <v>41.558043782144885</v>
      </c>
      <c r="R16" s="51">
        <f>IF(OR(Baggrundsberegninger!Q7&gt;$K$8*$T$8,Baggrundsberegninger!Q7&lt;0),"",Baggrundsberegninger!Q7)</f>
        <v>42.918162051707448</v>
      </c>
      <c r="S16" s="51">
        <f>IF(OR(Baggrundsberegninger!R7&gt;$K$8*$T$8,Baggrundsberegninger!R7&lt;0),"",Baggrundsberegninger!R7)</f>
        <v>44.197609171923482</v>
      </c>
      <c r="T16" s="51">
        <f>IF(OR(Baggrundsberegninger!S7&gt;$K$8*$T$8,Baggrundsberegninger!S7&lt;0),"",Baggrundsberegninger!S7)</f>
        <v>45.397103258139019</v>
      </c>
      <c r="U16" s="51">
        <f>IF(OR(Baggrundsberegninger!T7&gt;$K$8*$T$8,Baggrundsberegninger!T7&lt;0),"",Baggrundsberegninger!T7)</f>
        <v>46.517673418111464</v>
      </c>
      <c r="V16" s="51">
        <f>IF(OR(Baggrundsberegninger!U7&gt;$K$8*$T$8,Baggrundsberegninger!U7&lt;0),"",Baggrundsberegninger!U7)</f>
        <v>47.560788632319813</v>
      </c>
      <c r="W16" s="51">
        <f>IF(OR(Baggrundsberegninger!V7&gt;$K$8*$T$8,Baggrundsberegninger!V7&lt;0),"",Baggrundsberegninger!V7)</f>
        <v>48.528403920831522</v>
      </c>
      <c r="X16" s="51">
        <f>IF(OR(Baggrundsberegninger!W7&gt;$K$8*$T$8,Baggrundsberegninger!W7&lt;0),"",Baggrundsberegninger!W7)</f>
        <v>49.422948134518897</v>
      </c>
      <c r="Y16" s="51">
        <f>IF(OR(Baggrundsberegninger!X7&gt;$K$8*$T$8,Baggrundsberegninger!X7&lt;0),"",Baggrundsberegninger!X7)</f>
        <v>50.24727357322633</v>
      </c>
      <c r="Z16" s="51">
        <f>IF(OR(Baggrundsberegninger!Y7&gt;$K$8*$T$8,Baggrundsberegninger!Y7&lt;0),"",Baggrundsberegninger!Y7)</f>
        <v>51.004583409653748</v>
      </c>
      <c r="AA16" s="51">
        <f>IF(OR(Baggrundsberegninger!Z7&gt;$K$8*$T$8,Baggrundsberegninger!Z7&lt;0),"",Baggrundsberegninger!Z7)</f>
        <v>51.698348988514262</v>
      </c>
      <c r="AB16" s="51">
        <f>IF(OR(Baggrundsberegninger!AA7&gt;$K$8*$T$8,Baggrundsberegninger!AA7&lt;0),"",Baggrundsberegninger!AA7)</f>
        <v>52.332225674021132</v>
      </c>
      <c r="AC16" s="53">
        <f>IF(OR(Baggrundsberegninger!AB7&gt;$K$8*$T$8,Baggrundsberegninger!AB7&lt;0),"",Baggrundsberegninger!AB7)</f>
        <v>52.909973107306548</v>
      </c>
      <c r="AD16" s="1"/>
    </row>
    <row r="17" spans="1:30" ht="12.75" customHeight="1" x14ac:dyDescent="0.25">
      <c r="A17" s="2"/>
      <c r="B17" s="20" t="s">
        <v>24</v>
      </c>
      <c r="C17" s="19">
        <f>$K$9*4</f>
        <v>1.6</v>
      </c>
      <c r="D17" s="51">
        <f>IF(OR(Baggrundsberegninger!C8&gt;$K$8*$T$8,Baggrundsberegninger!C8&lt;0),"",Baggrundsberegninger!C8)</f>
        <v>43.521379302190937</v>
      </c>
      <c r="E17" s="51">
        <f>IF(OR(Baggrundsberegninger!D8&gt;$K$8*$T$8,Baggrundsberegninger!D8&lt;0),"",Baggrundsberegninger!D8)</f>
        <v>26.188473184654736</v>
      </c>
      <c r="F17" s="51">
        <f>IF(OR(Baggrundsberegninger!E8&gt;$K$8*$T$8,Baggrundsberegninger!E8&lt;0),"",Baggrundsberegninger!E8)</f>
        <v>24.172742571717933</v>
      </c>
      <c r="G17" s="51">
        <f>IF(OR(Baggrundsberegninger!F8&gt;$K$8*$T$8,Baggrundsberegninger!F8&lt;0),"",Baggrundsberegninger!F8)</f>
        <v>25.680603775534401</v>
      </c>
      <c r="H17" s="51">
        <f>IF(OR(Baggrundsberegninger!G8&gt;$K$8*$T$8,Baggrundsberegninger!G8&lt;0),"",Baggrundsberegninger!G8)</f>
        <v>27.617948699594614</v>
      </c>
      <c r="I17" s="51">
        <f>IF(OR(Baggrundsberegninger!H8&gt;$K$8*$T$8,Baggrundsberegninger!H8&lt;0),"",Baggrundsberegninger!H8)</f>
        <v>29.588028795676525</v>
      </c>
      <c r="J17" s="51">
        <f>IF(OR(Baggrundsberegninger!I8&gt;$K$8*$T$8,Baggrundsberegninger!I8&lt;0),"",Baggrundsberegninger!I8)</f>
        <v>31.502782413587735</v>
      </c>
      <c r="K17" s="51">
        <f>IF(OR(Baggrundsberegninger!J8&gt;$K$8*$T$8,Baggrundsberegninger!J8&lt;0),"",Baggrundsberegninger!J8)</f>
        <v>33.340958962289143</v>
      </c>
      <c r="L17" s="51">
        <f>IF(OR(Baggrundsberegninger!K8&gt;$K$8*$T$8,Baggrundsberegninger!K8&lt;0),"",Baggrundsberegninger!K8)</f>
        <v>35.099023169893684</v>
      </c>
      <c r="M17" s="51">
        <f>IF(OR(Baggrundsberegninger!L8&gt;$K$8*$T$8,Baggrundsberegninger!L8&lt;0),"",Baggrundsberegninger!L8)</f>
        <v>36.777758428795664</v>
      </c>
      <c r="N17" s="51">
        <f>IF(OR(Baggrundsberegninger!M8&gt;$K$8*$T$8,Baggrundsberegninger!M8&lt;0),"",Baggrundsberegninger!M8)</f>
        <v>38.378282063341643</v>
      </c>
      <c r="O17" s="51">
        <f>IF(OR(Baggrundsberegninger!N8&gt;$K$8*$T$8,Baggrundsberegninger!N8&lt;0),"",Baggrundsberegninger!N8)</f>
        <v>39.901074305348288</v>
      </c>
      <c r="P17" s="51">
        <f>IF(OR(Baggrundsberegninger!O8&gt;$K$8*$T$8,Baggrundsberegninger!O8&lt;0),"",Baggrundsberegninger!O8)</f>
        <v>41.346016589398587</v>
      </c>
      <c r="Q17" s="51">
        <f>IF(OR(Baggrundsberegninger!P8&gt;$K$8*$T$8,Baggrundsberegninger!P8&lt;0),"",Baggrundsberegninger!P8)</f>
        <v>42.712714796569074</v>
      </c>
      <c r="R17" s="51">
        <f>IF(OR(Baggrundsberegninger!Q8&gt;$K$8*$T$8,Baggrundsberegninger!Q8&lt;0),"",Baggrundsberegninger!Q8)</f>
        <v>44.000837565001873</v>
      </c>
      <c r="S17" s="51">
        <f>IF(OR(Baggrundsberegninger!R8&gt;$K$8*$T$8,Baggrundsberegninger!R8&lt;0),"",Baggrundsberegninger!R8)</f>
        <v>45.210378618492271</v>
      </c>
      <c r="T17" s="51">
        <f>IF(OR(Baggrundsberegninger!S8&gt;$K$8*$T$8,Baggrundsberegninger!S8&lt;0),"",Baggrundsberegninger!S8)</f>
        <v>46.341824164914762</v>
      </c>
      <c r="U17" s="51">
        <f>IF(OR(Baggrundsberegninger!T8&gt;$K$8*$T$8,Baggrundsberegninger!T8&lt;0),"",Baggrundsberegninger!T8)</f>
        <v>47.396234244698711</v>
      </c>
      <c r="V17" s="51">
        <f>IF(OR(Baggrundsberegninger!U8&gt;$K$8*$T$8,Baggrundsberegninger!U8&lt;0),"",Baggrundsberegninger!U8)</f>
        <v>48.375255972308963</v>
      </c>
      <c r="W17" s="51">
        <f>IF(OR(Baggrundsberegninger!V8&gt;$K$8*$T$8,Baggrundsberegninger!V8&lt;0),"",Baggrundsberegninger!V8)</f>
        <v>49.28108777907908</v>
      </c>
      <c r="X17" s="51">
        <f>IF(OR(Baggrundsberegninger!W8&gt;$K$8*$T$8,Baggrundsberegninger!W8&lt;0),"",Baggrundsberegninger!W8)</f>
        <v>50.116411759575229</v>
      </c>
      <c r="Y17" s="51">
        <f>IF(OR(Baggrundsberegninger!X8&gt;$K$8*$T$8,Baggrundsberegninger!X8&lt;0),"",Baggrundsberegninger!X8)</f>
        <v>50.884308134604176</v>
      </c>
      <c r="Z17" s="51">
        <f>IF(OR(Baggrundsberegninger!Y8&gt;$K$8*$T$8,Baggrundsberegninger!Y8&lt;0),"",Baggrundsberegninger!Y8)</f>
        <v>51.588162607861129</v>
      </c>
      <c r="AA17" s="51">
        <f>IF(OR(Baggrundsberegninger!Z8&gt;$K$8*$T$8,Baggrundsberegninger!Z8&lt;0),"",Baggrundsberegninger!Z8)</f>
        <v>52.231574426266683</v>
      </c>
      <c r="AB17" s="51">
        <f>IF(OR(Baggrundsberegninger!AA8&gt;$K$8*$T$8,Baggrundsberegninger!AA8&lt;0),"",Baggrundsberegninger!AA8)</f>
        <v>52.818270426453459</v>
      </c>
      <c r="AC17" s="53">
        <f>IF(OR(Baggrundsberegninger!AB8&gt;$K$8*$T$8,Baggrundsberegninger!AB8&lt;0),"",Baggrundsberegninger!AB8)</f>
        <v>53.352028308355813</v>
      </c>
      <c r="AD17" s="1"/>
    </row>
    <row r="18" spans="1:30" ht="12.75" customHeight="1" x14ac:dyDescent="0.25">
      <c r="A18" s="2"/>
      <c r="B18" s="21"/>
      <c r="C18" s="19">
        <f>$K$9*5</f>
        <v>2</v>
      </c>
      <c r="D18" s="51">
        <f>IF(OR(Baggrundsberegninger!C9&gt;$K$8*$T$8,Baggrundsberegninger!C9&lt;0),"",Baggrundsberegninger!C9)</f>
        <v>113.12196989791329</v>
      </c>
      <c r="E18" s="51">
        <f>IF(OR(Baggrundsberegninger!D9&gt;$K$8*$T$8,Baggrundsberegninger!D9&lt;0),"",Baggrundsberegninger!D9)</f>
        <v>42.322454558996569</v>
      </c>
      <c r="F18" s="51">
        <f>IF(OR(Baggrundsberegninger!E9&gt;$K$8*$T$8,Baggrundsberegninger!E9&lt;0),"",Baggrundsberegninger!E9)</f>
        <v>30.729578455203495</v>
      </c>
      <c r="G18" s="51">
        <f>IF(OR(Baggrundsberegninger!F9&gt;$K$8*$T$8,Baggrundsberegninger!F9&lt;0),"",Baggrundsberegninger!F9)</f>
        <v>30.136467691798337</v>
      </c>
      <c r="H18" s="51">
        <f>IF(OR(Baggrundsberegninger!G9&gt;$K$8*$T$8,Baggrundsberegninger!G9&lt;0),"",Baggrundsberegninger!G9)</f>
        <v>31.139147907780654</v>
      </c>
      <c r="I18" s="51">
        <f>IF(OR(Baggrundsberegninger!H9&gt;$K$8*$T$8,Baggrundsberegninger!H9&lt;0),"",Baggrundsberegninger!H9)</f>
        <v>32.569239293859042</v>
      </c>
      <c r="J18" s="51">
        <f>IF(OR(Baggrundsberegninger!I9&gt;$K$8*$T$8,Baggrundsberegninger!I9&lt;0),"",Baggrundsberegninger!I9)</f>
        <v>34.126152655782818</v>
      </c>
      <c r="K18" s="51">
        <f>IF(OR(Baggrundsberegninger!J9&gt;$K$8*$T$8,Baggrundsberegninger!J9&lt;0),"",Baggrundsberegninger!J9)</f>
        <v>35.705668219439538</v>
      </c>
      <c r="L18" s="51">
        <f>IF(OR(Baggrundsberegninger!K9&gt;$K$8*$T$8,Baggrundsberegninger!K9&lt;0),"",Baggrundsberegninger!K9)</f>
        <v>37.26430185250134</v>
      </c>
      <c r="M18" s="51">
        <f>IF(OR(Baggrundsberegninger!L9&gt;$K$8*$T$8,Baggrundsberegninger!L9&lt;0),"",Baggrundsberegninger!L9)</f>
        <v>38.780714093576528</v>
      </c>
      <c r="N18" s="51">
        <f>IF(OR(Baggrundsberegninger!M9&gt;$K$8*$T$8,Baggrundsberegninger!M9&lt;0),"",Baggrundsberegninger!M9)</f>
        <v>40.242668276739217</v>
      </c>
      <c r="O18" s="51">
        <f>IF(OR(Baggrundsberegninger!N9&gt;$K$8*$T$8,Baggrundsberegninger!N9&lt;0),"",Baggrundsberegninger!N9)</f>
        <v>41.642250070420964</v>
      </c>
      <c r="P18" s="51">
        <f>IF(OR(Baggrundsberegninger!O9&gt;$K$8*$T$8,Baggrundsberegninger!O9&lt;0),"",Baggrundsberegninger!O9)</f>
        <v>42.974042207634042</v>
      </c>
      <c r="Q18" s="51">
        <f>IF(OR(Baggrundsberegninger!P9&gt;$K$8*$T$8,Baggrundsberegninger!P9&lt;0),"",Baggrundsberegninger!P9)</f>
        <v>44.234391982238321</v>
      </c>
      <c r="R18" s="51">
        <f>IF(OR(Baggrundsberegninger!Q9&gt;$K$8*$T$8,Baggrundsberegninger!Q9&lt;0),"",Baggrundsberegninger!Q9)</f>
        <v>45.421076969504853</v>
      </c>
      <c r="S18" s="51">
        <f>IF(OR(Baggrundsberegninger!R9&gt;$K$8*$T$8,Baggrundsberegninger!R9&lt;0),"",Baggrundsberegninger!R9)</f>
        <v>46.533106847504769</v>
      </c>
      <c r="T18" s="51">
        <f>IF(OR(Baggrundsberegninger!S9&gt;$K$8*$T$8,Baggrundsberegninger!S9&lt;0),"",Baggrundsberegninger!S9)</f>
        <v>47.570565426502149</v>
      </c>
      <c r="U18" s="51">
        <f>IF(OR(Baggrundsberegninger!T9&gt;$K$8*$T$8,Baggrundsberegninger!T9&lt;0),"",Baggrundsberegninger!T9)</f>
        <v>48.534461334449311</v>
      </c>
      <c r="V18" s="51">
        <f>IF(OR(Baggrundsberegninger!U9&gt;$K$8*$T$8,Baggrundsberegninger!U9&lt;0),"",Baggrundsberegninger!U9)</f>
        <v>49.426580177532685</v>
      </c>
      <c r="W18" s="51">
        <f>IF(OR(Baggrundsberegninger!V9&gt;$K$8*$T$8,Baggrundsberegninger!V9&lt;0),"",Baggrundsberegninger!V9)</f>
        <v>50.249339543313269</v>
      </c>
      <c r="X18" s="51">
        <f>IF(OR(Baggrundsberegninger!W9&gt;$K$8*$T$8,Baggrundsberegninger!W9&lt;0),"",Baggrundsberegninger!W9)</f>
        <v>51.005650518903145</v>
      </c>
      <c r="Y18" s="51">
        <f>IF(OR(Baggrundsberegninger!X9&gt;$K$8*$T$8,Baggrundsberegninger!X9&lt;0),"",Baggrundsberegninger!X9)</f>
        <v>51.698789307577734</v>
      </c>
      <c r="Z18" s="51">
        <f>IF(OR(Baggrundsberegninger!Y9&gt;$K$8*$T$8,Baggrundsberegninger!Y9&lt;0),"",Baggrundsberegninger!Y9)</f>
        <v>52.332281614889304</v>
      </c>
      <c r="AA18" s="51">
        <f>IF(OR(Baggrundsberegninger!Z9&gt;$K$8*$T$8,Baggrundsberegninger!Z9&lt;0),"",Baggrundsberegninger!Z9)</f>
        <v>52.909801388911056</v>
      </c>
      <c r="AB18" s="51">
        <f>IF(OR(Baggrundsberegninger!AA9&gt;$K$8*$T$8,Baggrundsberegninger!AA9&lt;0),"",Baggrundsberegninger!AA9)</f>
        <v>53.435084504272446</v>
      </c>
      <c r="AC18" s="53">
        <f>IF(OR(Baggrundsberegninger!AB9&gt;$K$8*$T$8,Baggrundsberegninger!AB9&lt;0),"",Baggrundsberegninger!AB9)</f>
        <v>53.911857174673649</v>
      </c>
      <c r="AD18" s="1"/>
    </row>
    <row r="19" spans="1:30" ht="12.75" customHeight="1" x14ac:dyDescent="0.25">
      <c r="A19" s="2"/>
      <c r="B19" s="22"/>
      <c r="C19" s="19">
        <f>$K$9*6</f>
        <v>2.4000000000000004</v>
      </c>
      <c r="D19" s="51">
        <f>IF(OR(Baggrundsberegninger!C10&gt;$K$8*$T$8,Baggrundsberegninger!C10&lt;0),"",Baggrundsberegninger!C10)</f>
        <v>365.17795952965872</v>
      </c>
      <c r="E19" s="51">
        <f>IF(OR(Baggrundsberegninger!D10&gt;$K$8*$T$8,Baggrundsberegninger!D10&lt;0),"",Baggrundsberegninger!D10)</f>
        <v>76.095122616371441</v>
      </c>
      <c r="F19" s="51">
        <f>IF(OR(Baggrundsberegninger!E10&gt;$K$8*$T$8,Baggrundsberegninger!E10&lt;0),"",Baggrundsberegninger!E10)</f>
        <v>41.20497459589717</v>
      </c>
      <c r="G19" s="51">
        <f>IF(OR(Baggrundsberegninger!F10&gt;$K$8*$T$8,Baggrundsberegninger!F10&lt;0),"",Baggrundsberegninger!F10)</f>
        <v>36.645533192650419</v>
      </c>
      <c r="H19" s="51">
        <f>IF(OR(Baggrundsberegninger!G10&gt;$K$8*$T$8,Baggrundsberegninger!G10&lt;0),"",Baggrundsberegninger!G10)</f>
        <v>36.058126270086689</v>
      </c>
      <c r="I19" s="51">
        <f>IF(OR(Baggrundsberegninger!H10&gt;$K$8*$T$8,Baggrundsberegninger!H10&lt;0),"",Baggrundsberegninger!H10)</f>
        <v>36.623784409909355</v>
      </c>
      <c r="J19" s="51">
        <f>IF(OR(Baggrundsberegninger!I10&gt;$K$8*$T$8,Baggrundsberegninger!I10&lt;0),"",Baggrundsberegninger!I10)</f>
        <v>37.630604342106189</v>
      </c>
      <c r="K19" s="51">
        <f>IF(OR(Baggrundsberegninger!J10&gt;$K$8*$T$8,Baggrundsberegninger!J10&lt;0),"",Baggrundsberegninger!J10)</f>
        <v>38.823637717993059</v>
      </c>
      <c r="L19" s="51">
        <f>IF(OR(Baggrundsberegninger!K10&gt;$K$8*$T$8,Baggrundsberegninger!K10&lt;0),"",Baggrundsberegninger!K10)</f>
        <v>40.090265725835401</v>
      </c>
      <c r="M19" s="51">
        <f>IF(OR(Baggrundsberegninger!L10&gt;$K$8*$T$8,Baggrundsberegninger!L10&lt;0),"",Baggrundsberegninger!L10)</f>
        <v>41.372505704721057</v>
      </c>
      <c r="N19" s="51">
        <f>IF(OR(Baggrundsberegninger!M10&gt;$K$8*$T$8,Baggrundsberegninger!M10&lt;0),"",Baggrundsberegninger!M10)</f>
        <v>42.636908150864421</v>
      </c>
      <c r="O19" s="51">
        <f>IF(OR(Baggrundsberegninger!N10&gt;$K$8*$T$8,Baggrundsberegninger!N10&lt;0),"",Baggrundsberegninger!N10)</f>
        <v>43.862720705263015</v>
      </c>
      <c r="P19" s="51">
        <f>IF(OR(Baggrundsberegninger!O10&gt;$K$8*$T$8,Baggrundsberegninger!O10&lt;0),"",Baggrundsberegninger!O10)</f>
        <v>45.036668476845072</v>
      </c>
      <c r="Q19" s="51">
        <f>IF(OR(Baggrundsberegninger!P10&gt;$K$8*$T$8,Baggrundsberegninger!P10&lt;0),"",Baggrundsberegninger!P10)</f>
        <v>46.150359949494735</v>
      </c>
      <c r="R19" s="51">
        <f>IF(OR(Baggrundsberegninger!Q10&gt;$K$8*$T$8,Baggrundsberegninger!Q10&lt;0),"",Baggrundsberegninger!Q10)</f>
        <v>47.198824859971602</v>
      </c>
      <c r="S19" s="51">
        <f>IF(OR(Baggrundsberegninger!R10&gt;$K$8*$T$8,Baggrundsberegninger!R10&lt;0),"",Baggrundsberegninger!R10)</f>
        <v>48.179588283298244</v>
      </c>
      <c r="T19" s="51">
        <f>IF(OR(Baggrundsberegninger!S10&gt;$K$8*$T$8,Baggrundsberegninger!S10&lt;0),"",Baggrundsberegninger!S10)</f>
        <v>49.092028323479084</v>
      </c>
      <c r="U19" s="51">
        <f>IF(OR(Baggrundsberegninger!T10&gt;$K$8*$T$8,Baggrundsberegninger!T10&lt;0),"",Baggrundsberegninger!T10)</f>
        <v>49.936902211122572</v>
      </c>
      <c r="V19" s="51">
        <f>IF(OR(Baggrundsberegninger!U10&gt;$K$8*$T$8,Baggrundsberegninger!U10&lt;0),"",Baggrundsberegninger!U10)</f>
        <v>50.715983314449332</v>
      </c>
      <c r="W19" s="51">
        <f>IF(OR(Baggrundsberegninger!V10&gt;$K$8*$T$8,Baggrundsberegninger!V10&lt;0),"",Baggrundsberegninger!V10)</f>
        <v>51.431777282801853</v>
      </c>
      <c r="X19" s="51">
        <f>IF(OR(Baggrundsberegninger!W10&gt;$K$8*$T$8,Baggrundsberegninger!W10&lt;0),"",Baggrundsberegninger!W10)</f>
        <v>52.08729788735193</v>
      </c>
      <c r="Y19" s="51">
        <f>IF(OR(Baggrundsberegninger!X10&gt;$K$8*$T$8,Baggrundsberegninger!X10&lt;0),"",Baggrundsberegninger!X10)</f>
        <v>52.685889582353077</v>
      </c>
      <c r="Z19" s="51">
        <f>IF(OR(Baggrundsberegninger!Y10&gt;$K$8*$T$8,Baggrundsberegninger!Y10&lt;0),"",Baggrundsberegninger!Y10)</f>
        <v>53.231087494776645</v>
      </c>
      <c r="AA19" s="51">
        <f>IF(OR(Baggrundsberegninger!Z10&gt;$K$8*$T$8,Baggrundsberegninger!Z10&lt;0),"",Baggrundsberegninger!Z10)</f>
        <v>53.726507823041345</v>
      </c>
      <c r="AB19" s="51">
        <f>IF(OR(Baggrundsberegninger!AA10&gt;$K$8*$T$8,Baggrundsberegninger!AA10&lt;0),"",Baggrundsberegninger!AA10)</f>
        <v>54.175763125095685</v>
      </c>
      <c r="AC19" s="53">
        <f>IF(OR(Baggrundsberegninger!AB10&gt;$K$8*$T$8,Baggrundsberegninger!AB10&lt;0),"",Baggrundsberegninger!AB10)</f>
        <v>54.582398025473324</v>
      </c>
      <c r="AD19" s="1"/>
    </row>
    <row r="20" spans="1:30" ht="12.75" customHeight="1" x14ac:dyDescent="0.25">
      <c r="A20" s="2"/>
      <c r="B20" s="22"/>
      <c r="C20" s="19">
        <f>$K$9*7</f>
        <v>2.8000000000000003</v>
      </c>
      <c r="D20" s="51" t="str">
        <f>IF(OR(Baggrundsberegninger!C11&gt;$K$8*$T$8,Baggrundsberegninger!C11&lt;0),"",Baggrundsberegninger!C11)</f>
        <v/>
      </c>
      <c r="E20" s="51">
        <f>IF(OR(Baggrundsberegninger!D11&gt;$K$8*$T$8,Baggrundsberegninger!D11&lt;0),"",Baggrundsberegninger!D11)</f>
        <v>152.2193965665499</v>
      </c>
      <c r="F20" s="51">
        <f>IF(OR(Baggrundsberegninger!E11&gt;$K$8*$T$8,Baggrundsberegninger!E11&lt;0),"",Baggrundsberegninger!E11)</f>
        <v>58.278057969446635</v>
      </c>
      <c r="G20" s="51">
        <f>IF(OR(Baggrundsberegninger!F11&gt;$K$8*$T$8,Baggrundsberegninger!F11&lt;0),"",Baggrundsberegninger!F11)</f>
        <v>46.173343336540036</v>
      </c>
      <c r="H20" s="51">
        <f>IF(OR(Baggrundsberegninger!G11&gt;$K$8*$T$8,Baggrundsberegninger!G11&lt;0),"",Baggrundsberegninger!G11)</f>
        <v>42.882549223456152</v>
      </c>
      <c r="I20" s="51">
        <f>IF(OR(Baggrundsberegninger!H11&gt;$K$8*$T$8,Baggrundsberegninger!H11&lt;0),"",Baggrundsberegninger!H11)</f>
        <v>42.070879831539628</v>
      </c>
      <c r="J20" s="51">
        <f>IF(OR(Baggrundsberegninger!I11&gt;$K$8*$T$8,Baggrundsberegninger!I11&lt;0),"",Baggrundsberegninger!I11)</f>
        <v>42.238158594497186</v>
      </c>
      <c r="K20" s="51">
        <f>IF(OR(Baggrundsberegninger!J11&gt;$K$8*$T$8,Baggrundsberegninger!J11&lt;0),"",Baggrundsberegninger!J11)</f>
        <v>42.85883392153211</v>
      </c>
      <c r="L20" s="51">
        <f>IF(OR(Baggrundsberegninger!K11&gt;$K$8*$T$8,Baggrundsberegninger!K11&lt;0),"",Baggrundsberegninger!K11)</f>
        <v>43.702181052718245</v>
      </c>
      <c r="M20" s="51">
        <f>IF(OR(Baggrundsberegninger!L11&gt;$K$8*$T$8,Baggrundsberegninger!L11&lt;0),"",Baggrundsberegninger!L11)</f>
        <v>44.650321868138718</v>
      </c>
      <c r="N20" s="51">
        <f>IF(OR(Baggrundsberegninger!M11&gt;$K$8*$T$8,Baggrundsberegninger!M11&lt;0),"",Baggrundsberegninger!M11)</f>
        <v>45.63653218972658</v>
      </c>
      <c r="O20" s="51">
        <f>IF(OR(Baggrundsberegninger!N11&gt;$K$8*$T$8,Baggrundsberegninger!N11&lt;0),"",Baggrundsberegninger!N11)</f>
        <v>46.620640403577582</v>
      </c>
      <c r="P20" s="51">
        <f>IF(OR(Baggrundsberegninger!O11&gt;$K$8*$T$8,Baggrundsberegninger!O11&lt;0),"",Baggrundsberegninger!O11)</f>
        <v>47.577812126354615</v>
      </c>
      <c r="Q20" s="51">
        <f>IF(OR(Baggrundsberegninger!P11&gt;$K$8*$T$8,Baggrundsberegninger!P11&lt;0),"",Baggrundsberegninger!P11)</f>
        <v>48.492782670202089</v>
      </c>
      <c r="R20" s="51">
        <f>IF(OR(Baggrundsberegninger!Q11&gt;$K$8*$T$8,Baggrundsberegninger!Q11&lt;0),"",Baggrundsberegninger!Q11)</f>
        <v>49.356562716115029</v>
      </c>
      <c r="S20" s="51">
        <f>IF(OR(Baggrundsberegninger!R11&gt;$K$8*$T$8,Baggrundsberegninger!R11&lt;0),"",Baggrundsberegninger!R11)</f>
        <v>50.164394120286936</v>
      </c>
      <c r="T20" s="51">
        <f>IF(OR(Baggrundsberegninger!S11&gt;$K$8*$T$8,Baggrundsberegninger!S11&lt;0),"",Baggrundsberegninger!S11)</f>
        <v>50.914404874506779</v>
      </c>
      <c r="U20" s="51">
        <f>IF(OR(Baggrundsberegninger!T11&gt;$K$8*$T$8,Baggrundsberegninger!T11&lt;0),"",Baggrundsberegninger!T11)</f>
        <v>51.606689874119027</v>
      </c>
      <c r="V20" s="51">
        <f>IF(OR(Baggrundsberegninger!U11&gt;$K$8*$T$8,Baggrundsberegninger!U11&lt;0),"",Baggrundsberegninger!U11)</f>
        <v>52.242668079534369</v>
      </c>
      <c r="W20" s="51">
        <f>IF(OR(Baggrundsberegninger!V11&gt;$K$8*$T$8,Baggrundsberegninger!V11&lt;0),"",Baggrundsberegninger!V11)</f>
        <v>52.824627036383319</v>
      </c>
      <c r="X20" s="51">
        <f>IF(OR(Baggrundsberegninger!W11&gt;$K$8*$T$8,Baggrundsberegninger!W11&lt;0),"",Baggrundsberegninger!W11)</f>
        <v>53.355398013677657</v>
      </c>
      <c r="Y20" s="51">
        <f>IF(OR(Baggrundsberegninger!X11&gt;$K$8*$T$8,Baggrundsberegninger!X11&lt;0),"",Baggrundsberegninger!X11)</f>
        <v>53.838123869185658</v>
      </c>
      <c r="Z20" s="51">
        <f>IF(OR(Baggrundsberegninger!Y11&gt;$K$8*$T$8,Baggrundsberegninger!Y11&lt;0),"",Baggrundsberegninger!Y11)</f>
        <v>54.276093554199925</v>
      </c>
      <c r="AA20" s="51">
        <f>IF(OR(Baggrundsberegninger!Z11&gt;$K$8*$T$8,Baggrundsberegninger!Z11&lt;0),"",Baggrundsberegninger!Z11)</f>
        <v>54.67262493455172</v>
      </c>
      <c r="AB20" s="51">
        <f>IF(OR(Baggrundsberegninger!AA11&gt;$K$8*$T$8,Baggrundsberegninger!AA11&lt;0),"",Baggrundsberegninger!AA11)</f>
        <v>55.030982877367848</v>
      </c>
      <c r="AC20" s="53">
        <f>IF(OR(Baggrundsberegninger!AB11&gt;$K$8*$T$8,Baggrundsberegninger!AB11&lt;0),"",Baggrundsberegninger!AB11)</f>
        <v>55.354323205217682</v>
      </c>
      <c r="AD20" s="1"/>
    </row>
    <row r="21" spans="1:30" ht="12.75" customHeight="1" x14ac:dyDescent="0.25">
      <c r="A21" s="2"/>
      <c r="B21" s="22"/>
      <c r="C21" s="19">
        <f>$K$9*8</f>
        <v>3.2</v>
      </c>
      <c r="D21" s="51" t="str">
        <f>IF(OR(Baggrundsberegninger!C12&gt;$K$8*$T$8,Baggrundsberegninger!C12&lt;0),"",Baggrundsberegninger!C12)</f>
        <v/>
      </c>
      <c r="E21" s="51">
        <f>IF(OR(Baggrundsberegninger!D12&gt;$K$8*$T$8,Baggrundsberegninger!D12&lt;0),"",Baggrundsberegninger!D12)</f>
        <v>338.76991616497162</v>
      </c>
      <c r="F21" s="51">
        <f>IF(OR(Baggrundsberegninger!E12&gt;$K$8*$T$8,Baggrundsberegninger!E12&lt;0),"",Baggrundsberegninger!E12)</f>
        <v>86.940646208752398</v>
      </c>
      <c r="G21" s="51">
        <f>IF(OR(Baggrundsberegninger!F12&gt;$K$8*$T$8,Baggrundsberegninger!F12&lt;0),"",Baggrundsberegninger!F12)</f>
        <v>60.284154100041775</v>
      </c>
      <c r="H21" s="51">
        <f>IF(OR(Baggrundsberegninger!G12&gt;$K$8*$T$8,Baggrundsberegninger!G12&lt;0),"",Baggrundsberegninger!G12)</f>
        <v>52.376769062979101</v>
      </c>
      <c r="I21" s="51">
        <f>IF(OR(Baggrundsberegninger!H12&gt;$K$8*$T$8,Baggrundsberegninger!H12&lt;0),"",Baggrundsberegninger!H12)</f>
        <v>49.369622803051257</v>
      </c>
      <c r="J21" s="51">
        <f>IF(OR(Baggrundsberegninger!I12&gt;$K$8*$T$8,Baggrundsberegninger!I12&lt;0),"",Baggrundsberegninger!I12)</f>
        <v>48.257788967580211</v>
      </c>
      <c r="K21" s="51">
        <f>IF(OR(Baggrundsberegninger!J12&gt;$K$8*$T$8,Baggrundsberegninger!J12&lt;0),"",Baggrundsberegninger!J12)</f>
        <v>48.033262980695476</v>
      </c>
      <c r="L21" s="51">
        <f>IF(OR(Baggrundsberegninger!K12&gt;$K$8*$T$8,Baggrundsberegninger!K12&lt;0),"",Baggrundsberegninger!K12)</f>
        <v>48.265273844307472</v>
      </c>
      <c r="M21" s="51">
        <f>IF(OR(Baggrundsberegninger!L12&gt;$K$8*$T$8,Baggrundsberegninger!L12&lt;0),"",Baggrundsberegninger!L12)</f>
        <v>48.738905748170446</v>
      </c>
      <c r="N21" s="51">
        <f>IF(OR(Baggrundsberegninger!M12&gt;$K$8*$T$8,Baggrundsberegninger!M12&lt;0),"",Baggrundsberegninger!M12)</f>
        <v>49.335633137558297</v>
      </c>
      <c r="O21" s="51">
        <f>IF(OR(Baggrundsberegninger!N12&gt;$K$8*$T$8,Baggrundsberegninger!N12&lt;0),"",Baggrundsberegninger!N12)</f>
        <v>49.986042862416205</v>
      </c>
      <c r="P21" s="51">
        <f>IF(OR(Baggrundsberegninger!O12&gt;$K$8*$T$8,Baggrundsberegninger!O12&lt;0),"",Baggrundsberegninger!O12)</f>
        <v>50.64828582148364</v>
      </c>
      <c r="Q21" s="51">
        <f>IF(OR(Baggrundsberegninger!P12&gt;$K$8*$T$8,Baggrundsberegninger!P12&lt;0),"",Baggrundsberegninger!P12)</f>
        <v>51.297046100018292</v>
      </c>
      <c r="R21" s="51">
        <f>IF(OR(Baggrundsberegninger!Q12&gt;$K$8*$T$8,Baggrundsberegninger!Q12&lt;0),"",Baggrundsberegninger!Q12)</f>
        <v>51.917347205719821</v>
      </c>
      <c r="S21" s="51">
        <f>IF(OR(Baggrundsberegninger!R12&gt;$K$8*$T$8,Baggrundsberegninger!R12&lt;0),"",Baggrundsberegninger!R12)</f>
        <v>52.500828411497849</v>
      </c>
      <c r="T21" s="51">
        <f>IF(OR(Baggrundsberegninger!S12&gt;$K$8*$T$8,Baggrundsberegninger!S12&lt;0),"",Baggrundsberegninger!S12)</f>
        <v>53.043399732144465</v>
      </c>
      <c r="U21" s="51">
        <f>IF(OR(Baggrundsberegninger!T12&gt;$K$8*$T$8,Baggrundsberegninger!T12&lt;0),"",Baggrundsberegninger!T12)</f>
        <v>53.543721512986004</v>
      </c>
      <c r="V21" s="51">
        <f>IF(OR(Baggrundsberegninger!U12&gt;$K$8*$T$8,Baggrundsberegninger!U12&lt;0),"",Baggrundsberegninger!U12)</f>
        <v>54.002202073889357</v>
      </c>
      <c r="W21" s="51">
        <f>IF(OR(Baggrundsberegninger!V12&gt;$K$8*$T$8,Baggrundsberegninger!V12&lt;0),"",Baggrundsberegninger!V12)</f>
        <v>54.420331432112164</v>
      </c>
      <c r="X21" s="51">
        <f>IF(OR(Baggrundsberegninger!W12&gt;$K$8*$T$8,Baggrundsberegninger!W12&lt;0),"",Baggrundsberegninger!W12)</f>
        <v>54.800237380224395</v>
      </c>
      <c r="Y21" s="51">
        <f>IF(OR(Baggrundsberegninger!X12&gt;$K$8*$T$8,Baggrundsberegninger!X12&lt;0),"",Baggrundsberegninger!X12)</f>
        <v>55.144390374155684</v>
      </c>
      <c r="Z21" s="51">
        <f>IF(OR(Baggrundsberegninger!Y12&gt;$K$8*$T$8,Baggrundsberegninger!Y12&lt;0),"",Baggrundsberegninger!Y12)</f>
        <v>55.455408651948204</v>
      </c>
      <c r="AA21" s="51">
        <f>IF(OR(Baggrundsberegninger!Z12&gt;$K$8*$T$8,Baggrundsberegninger!Z12&lt;0),"",Baggrundsberegninger!Z12)</f>
        <v>55.735931091061218</v>
      </c>
      <c r="AB21" s="51">
        <f>IF(OR(Baggrundsberegninger!AA12&gt;$K$8*$T$8,Baggrundsberegninger!AA12&lt;0),"",Baggrundsberegninger!AA12)</f>
        <v>55.988535912776484</v>
      </c>
      <c r="AC21" s="53">
        <f>IF(OR(Baggrundsberegninger!AB12&gt;$K$8*$T$8,Baggrundsberegninger!AB12&lt;0),"",Baggrundsberegninger!AB12)</f>
        <v>56.215690417728716</v>
      </c>
      <c r="AD21" s="1"/>
    </row>
    <row r="22" spans="1:30" ht="12.75" customHeight="1" x14ac:dyDescent="0.25">
      <c r="A22" s="2"/>
      <c r="B22" s="23" t="s">
        <v>25</v>
      </c>
      <c r="C22" s="19">
        <f>$K$9*9</f>
        <v>3.6</v>
      </c>
      <c r="D22" s="51" t="str">
        <f>IF(OR(Baggrundsberegninger!C13&gt;$K$8*$T$8,Baggrundsberegninger!C13&lt;0),"",Baggrundsberegninger!C13)</f>
        <v/>
      </c>
      <c r="E22" s="51" t="str">
        <f>IF(OR(Baggrundsberegninger!D13&gt;$K$8*$T$8,Baggrundsberegninger!D13&lt;0),"",Baggrundsberegninger!D13)</f>
        <v/>
      </c>
      <c r="F22" s="51">
        <f>IF(OR(Baggrundsberegninger!E13&gt;$K$8*$T$8,Baggrundsberegninger!E13&lt;0),"",Baggrundsberegninger!E13)</f>
        <v>136.80533344761324</v>
      </c>
      <c r="G22" s="51">
        <f>IF(OR(Baggrundsberegninger!F13&gt;$K$8*$T$8,Baggrundsberegninger!F13&lt;0),"",Baggrundsberegninger!F13)</f>
        <v>81.556121053735453</v>
      </c>
      <c r="H22" s="51">
        <f>IF(OR(Baggrundsberegninger!G13&gt;$K$8*$T$8,Baggrundsberegninger!G13&lt;0),"",Baggrundsberegninger!G13)</f>
        <v>65.701684214304223</v>
      </c>
      <c r="I22" s="51">
        <f>IF(OR(Baggrundsberegninger!H13&gt;$K$8*$T$8,Baggrundsberegninger!H13&lt;0),"",Baggrundsberegninger!H13)</f>
        <v>59.182182581372999</v>
      </c>
      <c r="J22" s="51">
        <f>IF(OR(Baggrundsberegninger!I13&gt;$K$8*$T$8,Baggrundsberegninger!I13&lt;0),"",Baggrundsberegninger!I13)</f>
        <v>56.118441556328129</v>
      </c>
      <c r="K22" s="51">
        <f>IF(OR(Baggrundsberegninger!J13&gt;$K$8*$T$8,Baggrundsberegninger!J13&lt;0),"",Baggrundsberegninger!J13)</f>
        <v>54.645069855373421</v>
      </c>
      <c r="L22" s="51">
        <f>IF(OR(Baggrundsberegninger!K13&gt;$K$8*$T$8,Baggrundsberegninger!K13&lt;0),"",Baggrundsberegninger!K13)</f>
        <v>53.994256821371387</v>
      </c>
      <c r="M22" s="51">
        <f>IF(OR(Baggrundsberegninger!L13&gt;$K$8*$T$8,Baggrundsberegninger!L13&lt;0),"",Baggrundsberegninger!L13)</f>
        <v>53.794751407159808</v>
      </c>
      <c r="N22" s="51">
        <f>IF(OR(Baggrundsberegninger!M13&gt;$K$8*$T$8,Baggrundsberegninger!M13&lt;0),"",Baggrundsberegninger!M13)</f>
        <v>53.847679170888853</v>
      </c>
      <c r="O22" s="51">
        <f>IF(OR(Baggrundsberegninger!N13&gt;$K$8*$T$8,Baggrundsberegninger!N13&lt;0),"",Baggrundsberegninger!N13)</f>
        <v>54.039566173299136</v>
      </c>
      <c r="P22" s="51">
        <f>IF(OR(Baggrundsberegninger!O13&gt;$K$8*$T$8,Baggrundsberegninger!O13&lt;0),"",Baggrundsberegninger!O13)</f>
        <v>54.303332784586935</v>
      </c>
      <c r="Q22" s="51">
        <f>IF(OR(Baggrundsberegninger!P13&gt;$K$8*$T$8,Baggrundsberegninger!P13&lt;0),"",Baggrundsberegninger!P13)</f>
        <v>54.598724879063774</v>
      </c>
      <c r="R22" s="51">
        <f>IF(OR(Baggrundsberegninger!Q13&gt;$K$8*$T$8,Baggrundsberegninger!Q13&lt;0),"",Baggrundsberegninger!Q13)</f>
        <v>54.901627433136895</v>
      </c>
      <c r="S22" s="51">
        <f>IF(OR(Baggrundsberegninger!R13&gt;$K$8*$T$8,Baggrundsberegninger!R13&lt;0),"",Baggrundsberegninger!R13)</f>
        <v>55.197862029141504</v>
      </c>
      <c r="T22" s="51">
        <f>IF(OR(Baggrundsberegninger!S13&gt;$K$8*$T$8,Baggrundsberegninger!S13&lt;0),"",Baggrundsberegninger!S13)</f>
        <v>55.47943547901324</v>
      </c>
      <c r="U22" s="51">
        <f>IF(OR(Baggrundsberegninger!T13&gt;$K$8*$T$8,Baggrundsberegninger!T13&lt;0),"",Baggrundsberegninger!T13)</f>
        <v>55.742210994654528</v>
      </c>
      <c r="V22" s="51">
        <f>IF(OR(Baggrundsberegninger!U13&gt;$K$8*$T$8,Baggrundsberegninger!U13&lt;0),"",Baggrundsberegninger!U13)</f>
        <v>55.984440351378801</v>
      </c>
      <c r="W22" s="51">
        <f>IF(OR(Baggrundsberegninger!V13&gt;$K$8*$T$8,Baggrundsberegninger!V13&lt;0),"",Baggrundsberegninger!V13)</f>
        <v>56.205831728583085</v>
      </c>
      <c r="X22" s="51">
        <f>IF(OR(Baggrundsberegninger!W13&gt;$K$8*$T$8,Baggrundsberegninger!W13&lt;0),"",Baggrundsberegninger!W13)</f>
        <v>56.406956534780264</v>
      </c>
      <c r="Y22" s="51">
        <f>IF(OR(Baggrundsberegninger!X13&gt;$K$8*$T$8,Baggrundsberegninger!X13&lt;0),"",Baggrundsberegninger!X13)</f>
        <v>56.588872835359446</v>
      </c>
      <c r="Z22" s="51">
        <f>IF(OR(Baggrundsberegninger!Y13&gt;$K$8*$T$8,Baggrundsberegninger!Y13&lt;0),"",Baggrundsberegninger!Y13)</f>
        <v>56.752887854894091</v>
      </c>
      <c r="AA22" s="51">
        <f>IF(OR(Baggrundsberegninger!Z13&gt;$K$8*$T$8,Baggrundsberegninger!Z13&lt;0),"",Baggrundsberegninger!Z13)</f>
        <v>56.900409916159056</v>
      </c>
      <c r="AB22" s="51">
        <f>IF(OR(Baggrundsberegninger!AA13&gt;$K$8*$T$8,Baggrundsberegninger!AA13&lt;0),"",Baggrundsberegninger!AA13)</f>
        <v>57.032857849961623</v>
      </c>
      <c r="AC22" s="53">
        <f>IF(OR(Baggrundsberegninger!AB13&gt;$K$8*$T$8,Baggrundsberegninger!AB13&lt;0),"",Baggrundsberegninger!AB13)</f>
        <v>57.151607232714689</v>
      </c>
      <c r="AD22" s="1"/>
    </row>
    <row r="23" spans="1:30" ht="12.75" customHeight="1" x14ac:dyDescent="0.25">
      <c r="A23" s="2"/>
      <c r="B23" s="21"/>
      <c r="C23" s="19">
        <f>$K$9*10</f>
        <v>4</v>
      </c>
      <c r="D23" s="51" t="str">
        <f>IF(OR(Baggrundsberegninger!C14&gt;$K$8*$T$8,Baggrundsberegninger!C14&lt;0),"",Baggrundsberegninger!C14)</f>
        <v/>
      </c>
      <c r="E23" s="51" t="str">
        <f>IF(OR(Baggrundsberegninger!D14&gt;$K$8*$T$8,Baggrundsberegninger!D14&lt;0),"",Baggrundsberegninger!D14)</f>
        <v/>
      </c>
      <c r="F23" s="51">
        <f>IF(OR(Baggrundsberegninger!E14&gt;$K$8*$T$8,Baggrundsberegninger!E14&lt;0),"",Baggrundsberegninger!E14)</f>
        <v>227.06257897875125</v>
      </c>
      <c r="G23" s="51">
        <f>IF(OR(Baggrundsberegninger!F14&gt;$K$8*$T$8,Baggrundsberegninger!F14&lt;0),"",Baggrundsberegninger!F14)</f>
        <v>114.32767388015027</v>
      </c>
      <c r="H23" s="51">
        <f>IF(OR(Baggrundsberegninger!G14&gt;$K$8*$T$8,Baggrundsberegninger!G14&lt;0),"",Baggrundsberegninger!G14)</f>
        <v>84.64301648454493</v>
      </c>
      <c r="I23" s="51">
        <f>IF(OR(Baggrundsberegninger!H14&gt;$K$8*$T$8,Baggrundsberegninger!H14&lt;0),"",Baggrundsberegninger!H14)</f>
        <v>72.470113244672973</v>
      </c>
      <c r="J23" s="51">
        <f>IF(OR(Baggrundsberegninger!I14&gt;$K$8*$T$8,Baggrundsberegninger!I14&lt;0),"",Baggrundsberegninger!I14)</f>
        <v>66.416025102438368</v>
      </c>
      <c r="K23" s="51">
        <f>IF(OR(Baggrundsberegninger!J14&gt;$K$8*$T$8,Baggrundsberegninger!J14&lt;0),"",Baggrundsberegninger!J14)</f>
        <v>63.092013234855244</v>
      </c>
      <c r="L23" s="51">
        <f>IF(OR(Baggrundsberegninger!K14&gt;$K$8*$T$8,Baggrundsberegninger!K14&lt;0),"",Baggrundsberegninger!K14)</f>
        <v>61.16385399881802</v>
      </c>
      <c r="M23" s="51">
        <f>IF(OR(Baggrundsberegninger!L14&gt;$K$8*$T$8,Baggrundsberegninger!L14&lt;0),"",Baggrundsberegninger!L14)</f>
        <v>60.009048070398428</v>
      </c>
      <c r="N23" s="51">
        <f>IF(OR(Baggrundsberegninger!M14&gt;$K$8*$T$8,Baggrundsberegninger!M14&lt;0),"",Baggrundsberegninger!M14)</f>
        <v>59.304048789297944</v>
      </c>
      <c r="O23" s="51">
        <f>IF(OR(Baggrundsberegninger!N14&gt;$K$8*$T$8,Baggrundsberegninger!N14&lt;0),"",Baggrundsberegninger!N14)</f>
        <v>58.868599659598189</v>
      </c>
      <c r="P23" s="51">
        <f>IF(OR(Baggrundsberegninger!O14&gt;$K$8*$T$8,Baggrundsberegninger!O14&lt;0),"",Baggrundsberegninger!O14)</f>
        <v>58.597696966200679</v>
      </c>
      <c r="Q23" s="51">
        <f>IF(OR(Baggrundsberegninger!P14&gt;$K$8*$T$8,Baggrundsberegninger!P14&lt;0),"",Baggrundsberegninger!P14)</f>
        <v>58.428406371867091</v>
      </c>
      <c r="R23" s="51">
        <f>IF(OR(Baggrundsberegninger!Q14&gt;$K$8*$T$8,Baggrundsberegninger!Q14&lt;0),"",Baggrundsberegninger!Q14)</f>
        <v>58.322318410925888</v>
      </c>
      <c r="S23" s="51">
        <f>IF(OR(Baggrundsberegninger!R14&gt;$K$8*$T$8,Baggrundsberegninger!R14&lt;0),"",Baggrundsberegninger!R14)</f>
        <v>58.255720646958494</v>
      </c>
      <c r="T23" s="51">
        <f>IF(OR(Baggrundsberegninger!S14&gt;$K$8*$T$8,Baggrundsberegninger!S14&lt;0),"",Baggrundsberegninger!S14)</f>
        <v>58.213867287874699</v>
      </c>
      <c r="U23" s="51">
        <f>IF(OR(Baggrundsberegninger!T14&gt;$K$8*$T$8,Baggrundsberegninger!T14&lt;0),"",Baggrundsberegninger!T14)</f>
        <v>58.187546384993709</v>
      </c>
      <c r="V23" s="51">
        <f>IF(OR(Baggrundsberegninger!U14&gt;$K$8*$T$8,Baggrundsberegninger!U14&lt;0),"",Baggrundsberegninger!U14)</f>
        <v>58.170986406949403</v>
      </c>
      <c r="W23" s="51">
        <f>IF(OR(Baggrundsberegninger!V14&gt;$K$8*$T$8,Baggrundsberegninger!V14&lt;0),"",Baggrundsberegninger!V14)</f>
        <v>58.160564736785155</v>
      </c>
      <c r="X23" s="51">
        <f>IF(OR(Baggrundsberegninger!W14&gt;$K$8*$T$8,Baggrundsberegninger!W14&lt;0),"",Baggrundsberegninger!W14)</f>
        <v>58.154004953044982</v>
      </c>
      <c r="Y23" s="51">
        <f>IF(OR(Baggrundsberegninger!X14&gt;$K$8*$T$8,Baggrundsberegninger!X14&lt;0),"",Baggrundsberegninger!X14)</f>
        <v>58.149875536498215</v>
      </c>
      <c r="Z23" s="51">
        <f>IF(OR(Baggrundsberegninger!Y14&gt;$K$8*$T$8,Baggrundsberegninger!Y14&lt;0),"",Baggrundsberegninger!Y14)</f>
        <v>58.14727587121213</v>
      </c>
      <c r="AA23" s="51">
        <f>IF(OR(Baggrundsberegninger!Z14&gt;$K$8*$T$8,Baggrundsberegninger!Z14&lt;0),"",Baggrundsberegninger!Z14)</f>
        <v>58.145639187382834</v>
      </c>
      <c r="AB23" s="51">
        <f>IF(OR(Baggrundsberegninger!AA14&gt;$K$8*$T$8,Baggrundsberegninger!AA14&lt;0),"",Baggrundsberegninger!AA14)</f>
        <v>58.144608744633501</v>
      </c>
      <c r="AC23" s="53">
        <f>IF(OR(Baggrundsberegninger!AB14&gt;$K$8*$T$8,Baggrundsberegninger!AB14&lt;0),"",Baggrundsberegninger!AB14)</f>
        <v>58.143959975286215</v>
      </c>
      <c r="AD23" s="1"/>
    </row>
    <row r="24" spans="1:30" ht="12.75" customHeight="1" x14ac:dyDescent="0.25">
      <c r="A24" s="2"/>
      <c r="B24" s="24"/>
      <c r="C24" s="19">
        <f>$K$9*11</f>
        <v>4.4000000000000004</v>
      </c>
      <c r="D24" s="51" t="str">
        <f>IF(OR(Baggrundsberegninger!C15&gt;$K$8*$T$8,Baggrundsberegninger!C15&lt;0),"",Baggrundsberegninger!C15)</f>
        <v/>
      </c>
      <c r="E24" s="51" t="str">
        <f>IF(OR(Baggrundsberegninger!D15&gt;$K$8*$T$8,Baggrundsberegninger!D15&lt;0),"",Baggrundsberegninger!D15)</f>
        <v/>
      </c>
      <c r="F24" s="51">
        <f>IF(OR(Baggrundsberegninger!E15&gt;$K$8*$T$8,Baggrundsberegninger!E15&lt;0),"",Baggrundsberegninger!E15)</f>
        <v>397.51221126066025</v>
      </c>
      <c r="G24" s="51">
        <f>IF(OR(Baggrundsberegninger!F15&gt;$K$8*$T$8,Baggrundsberegninger!F15&lt;0),"",Baggrundsberegninger!F15)</f>
        <v>166.0684239805928</v>
      </c>
      <c r="H24" s="51">
        <f>IF(OR(Baggrundsberegninger!G15&gt;$K$8*$T$8,Baggrundsberegninger!G15&lt;0),"",Baggrundsberegninger!G15)</f>
        <v>111.98872413453073</v>
      </c>
      <c r="I24" s="51">
        <f>IF(OR(Baggrundsberegninger!H15&gt;$K$8*$T$8,Baggrundsberegninger!H15&lt;0),"",Baggrundsberegninger!H15)</f>
        <v>90.641227214606118</v>
      </c>
      <c r="J24" s="51">
        <f>IF(OR(Baggrundsberegninger!I15&gt;$K$8*$T$8,Baggrundsberegninger!I15&lt;0),"",Baggrundsberegninger!I15)</f>
        <v>79.978713090303458</v>
      </c>
      <c r="K24" s="51">
        <f>IF(OR(Baggrundsberegninger!J15&gt;$K$8*$T$8,Baggrundsberegninger!J15&lt;0),"",Baggrundsberegninger!J15)</f>
        <v>73.899660061021038</v>
      </c>
      <c r="L24" s="51">
        <f>IF(OR(Baggrundsberegninger!K15&gt;$K$8*$T$8,Baggrundsberegninger!K15&lt;0),"",Baggrundsberegninger!K15)</f>
        <v>70.117801494934554</v>
      </c>
      <c r="M24" s="51">
        <f>IF(OR(Baggrundsberegninger!L15&gt;$K$8*$T$8,Baggrundsberegninger!L15&lt;0),"",Baggrundsberegninger!L15)</f>
        <v>67.606446422742863</v>
      </c>
      <c r="N24" s="51">
        <f>IF(OR(Baggrundsberegninger!M15&gt;$K$8*$T$8,Baggrundsberegninger!M15&lt;0),"",Baggrundsberegninger!M15)</f>
        <v>65.847643781998585</v>
      </c>
      <c r="O24" s="51">
        <f>IF(OR(Baggrundsberegninger!N15&gt;$K$8*$T$8,Baggrundsberegninger!N15&lt;0),"",Baggrundsberegninger!N15)</f>
        <v>64.558759714354736</v>
      </c>
      <c r="P24" s="51">
        <f>IF(OR(Baggrundsberegninger!O15&gt;$K$8*$T$8,Baggrundsberegninger!O15&lt;0),"",Baggrundsberegninger!O15)</f>
        <v>63.576726960795199</v>
      </c>
      <c r="Q24" s="51">
        <f>IF(OR(Baggrundsberegninger!P15&gt;$K$8*$T$8,Baggrundsberegninger!P15&lt;0),"",Baggrundsberegninger!P15)</f>
        <v>62.803390110530174</v>
      </c>
      <c r="R24" s="51">
        <f>IF(OR(Baggrundsberegninger!Q15&gt;$K$8*$T$8,Baggrundsberegninger!Q15&lt;0),"",Baggrundsberegninger!Q15)</f>
        <v>62.177556164888898</v>
      </c>
      <c r="S24" s="51">
        <f>IF(OR(Baggrundsberegninger!R15&gt;$K$8*$T$8,Baggrundsberegninger!R15&lt;0),"",Baggrundsberegninger!R15)</f>
        <v>61.659844928911518</v>
      </c>
      <c r="T24" s="51">
        <f>IF(OR(Baggrundsberegninger!S15&gt;$K$8*$T$8,Baggrundsberegninger!S15&lt;0),"",Baggrundsberegninger!S15)</f>
        <v>61.224119766150352</v>
      </c>
      <c r="U24" s="51">
        <f>IF(OR(Baggrundsberegninger!T15&gt;$K$8*$T$8,Baggrundsberegninger!T15&lt;0),"",Baggrundsberegninger!T15)</f>
        <v>60.852484188760911</v>
      </c>
      <c r="V24" s="51">
        <f>IF(OR(Baggrundsberegninger!U15&gt;$K$8*$T$8,Baggrundsberegninger!U15&lt;0),"",Baggrundsberegninger!U15)</f>
        <v>60.532287996997866</v>
      </c>
      <c r="W24" s="51">
        <f>IF(OR(Baggrundsberegninger!V15&gt;$K$8*$T$8,Baggrundsberegninger!V15&lt;0),"",Baggrundsberegninger!V15)</f>
        <v>60.25429954500072</v>
      </c>
      <c r="X24" s="51">
        <f>IF(OR(Baggrundsberegninger!W15&gt;$K$8*$T$8,Baggrundsberegninger!W15&lt;0),"",Baggrundsberegninger!W15)</f>
        <v>60.011569937373487</v>
      </c>
      <c r="Y24" s="51">
        <f>IF(OR(Baggrundsberegninger!X15&gt;$K$8*$T$8,Baggrundsberegninger!X15&lt;0),"",Baggrundsberegninger!X15)</f>
        <v>59.798715084466622</v>
      </c>
      <c r="Z24" s="51">
        <f>IF(OR(Baggrundsberegninger!Y15&gt;$K$8*$T$8,Baggrundsberegninger!Y15&lt;0),"",Baggrundsberegninger!Y15)</f>
        <v>59.611453860049657</v>
      </c>
      <c r="AA24" s="51">
        <f>IF(OR(Baggrundsberegninger!Z15&gt;$K$8*$T$8,Baggrundsberegninger!Z15&lt;0),"",Baggrundsberegninger!Z15)</f>
        <v>59.446305329120321</v>
      </c>
      <c r="AB24" s="51">
        <f>IF(OR(Baggrundsberegninger!AA15&gt;$K$8*$T$8,Baggrundsberegninger!AA15&lt;0),"",Baggrundsberegninger!AA15)</f>
        <v>59.300386067999135</v>
      </c>
      <c r="AC24" s="53">
        <f>IF(OR(Baggrundsberegninger!AB15&gt;$K$8*$T$8,Baggrundsberegninger!AB15&lt;0),"",Baggrundsberegninger!AB15)</f>
        <v>59.171271321539706</v>
      </c>
      <c r="AD24" s="1"/>
    </row>
    <row r="25" spans="1:30" ht="12.75" customHeight="1" x14ac:dyDescent="0.25">
      <c r="A25" s="2"/>
      <c r="B25" s="24"/>
      <c r="C25" s="19">
        <f>$K$9*12</f>
        <v>4.8000000000000007</v>
      </c>
      <c r="D25" s="51" t="str">
        <f>IF(OR(Baggrundsberegninger!C16&gt;$K$8*$T$8,Baggrundsberegninger!C16&lt;0),"",Baggrundsberegninger!C16)</f>
        <v/>
      </c>
      <c r="E25" s="51" t="str">
        <f>IF(OR(Baggrundsberegninger!D16&gt;$K$8*$T$8,Baggrundsberegninger!D16&lt;0),"",Baggrundsberegninger!D16)</f>
        <v/>
      </c>
      <c r="F25" s="51" t="str">
        <f>IF(OR(Baggrundsberegninger!E16&gt;$K$8*$T$8,Baggrundsberegninger!E16&lt;0),"",Baggrundsberegninger!E16)</f>
        <v/>
      </c>
      <c r="G25" s="51">
        <f>IF(OR(Baggrundsberegninger!F16&gt;$K$8*$T$8,Baggrundsberegninger!F16&lt;0),"",Baggrundsberegninger!F16)</f>
        <v>249.95479930801761</v>
      </c>
      <c r="H25" s="51">
        <f>IF(OR(Baggrundsberegninger!G16&gt;$K$8*$T$8,Baggrundsberegninger!G16&lt;0),"",Baggrundsberegninger!G16)</f>
        <v>152.1604876201483</v>
      </c>
      <c r="I25" s="51">
        <f>IF(OR(Baggrundsberegninger!H16&gt;$K$8*$T$8,Baggrundsberegninger!H16&lt;0),"",Baggrundsberegninger!H16)</f>
        <v>115.77173818665128</v>
      </c>
      <c r="J25" s="51">
        <f>IF(OR(Baggrundsberegninger!I16&gt;$K$8*$T$8,Baggrundsberegninger!I16&lt;0),"",Baggrundsberegninger!I16)</f>
        <v>97.952973022689932</v>
      </c>
      <c r="K25" s="51">
        <f>IF(OR(Baggrundsberegninger!J16&gt;$K$8*$T$8,Baggrundsberegninger!J16&lt;0),"",Baggrundsberegninger!J16)</f>
        <v>87.749507563181368</v>
      </c>
      <c r="L25" s="51">
        <f>IF(OR(Baggrundsberegninger!K16&gt;$K$8*$T$8,Baggrundsberegninger!K16&lt;0),"",Baggrundsberegninger!K16)</f>
        <v>81.269854582569479</v>
      </c>
      <c r="M25" s="51">
        <f>IF(OR(Baggrundsberegninger!L16&gt;$K$8*$T$8,Baggrundsberegninger!L16&lt;0),"",Baggrundsberegninger!L16)</f>
        <v>76.833741229763248</v>
      </c>
      <c r="N25" s="51">
        <f>IF(OR(Baggrundsberegninger!M16&gt;$K$8*$T$8,Baggrundsberegninger!M16&lt;0),"",Baggrundsberegninger!M16)</f>
        <v>73.617014815771128</v>
      </c>
      <c r="O25" s="51">
        <f>IF(OR(Baggrundsberegninger!N16&gt;$K$8*$T$8,Baggrundsberegninger!N16&lt;0),"",Baggrundsberegninger!N16)</f>
        <v>71.177548060521829</v>
      </c>
      <c r="P25" s="51">
        <f>IF(OR(Baggrundsberegninger!O16&gt;$K$8*$T$8,Baggrundsberegninger!O16&lt;0),"",Baggrundsberegninger!O16)</f>
        <v>69.261565670258477</v>
      </c>
      <c r="Q25" s="51">
        <f>IF(OR(Baggrundsberegninger!P16&gt;$K$8*$T$8,Baggrundsberegninger!P16&lt;0),"",Baggrundsberegninger!P16)</f>
        <v>67.715206881744166</v>
      </c>
      <c r="R25" s="51">
        <f>IF(OR(Baggrundsberegninger!Q16&gt;$K$8*$T$8,Baggrundsberegninger!Q16&lt;0),"",Baggrundsberegninger!Q16)</f>
        <v>66.440682459214727</v>
      </c>
      <c r="S25" s="51">
        <f>IF(OR(Baggrundsberegninger!R16&gt;$K$8*$T$8,Baggrundsberegninger!R16&lt;0),"",Baggrundsberegninger!R16)</f>
        <v>65.373144282966052</v>
      </c>
      <c r="T25" s="51">
        <f>IF(OR(Baggrundsberegninger!S16&gt;$K$8*$T$8,Baggrundsberegninger!S16&lt;0),"",Baggrundsberegninger!S16)</f>
        <v>64.467874885764289</v>
      </c>
      <c r="U25" s="51">
        <f>IF(OR(Baggrundsberegninger!T16&gt;$K$8*$T$8,Baggrundsberegninger!T16&lt;0),"",Baggrundsberegninger!T16)</f>
        <v>63.692906729350632</v>
      </c>
      <c r="V25" s="51">
        <f>IF(OR(Baggrundsberegninger!U16&gt;$K$8*$T$8,Baggrundsberegninger!U16&lt;0),"",Baggrundsberegninger!U16)</f>
        <v>63.024624163296117</v>
      </c>
      <c r="W25" s="51">
        <f>IF(OR(Baggrundsberegninger!V16&gt;$K$8*$T$8,Baggrundsberegninger!V16&lt;0),"",Baggrundsberegninger!V16)</f>
        <v>62.445062413836311</v>
      </c>
      <c r="X25" s="51">
        <f>IF(OR(Baggrundsberegninger!W16&gt;$K$8*$T$8,Baggrundsberegninger!W16&lt;0),"",Baggrundsberegninger!W16)</f>
        <v>61.940201224383358</v>
      </c>
      <c r="Y25" s="51">
        <f>IF(OR(Baggrundsberegninger!X16&gt;$K$8*$T$8,Baggrundsberegninger!X16&lt;0),"",Baggrundsberegninger!X16)</f>
        <v>61.498856959124247</v>
      </c>
      <c r="Z25" s="51">
        <f>IF(OR(Baggrundsberegninger!Y16&gt;$K$8*$T$8,Baggrundsberegninger!Y16&lt;0),"",Baggrundsberegninger!Y16)</f>
        <v>61.111943596072038</v>
      </c>
      <c r="AA25" s="51">
        <f>IF(OR(Baggrundsberegninger!Z16&gt;$K$8*$T$8,Baggrundsberegninger!Z16&lt;0),"",Baggrundsberegninger!Z16)</f>
        <v>60.771966421946189</v>
      </c>
      <c r="AB25" s="51">
        <f>IF(OR(Baggrundsberegninger!AA16&gt;$K$8*$T$8,Baggrundsberegninger!AA16&lt;0),"",Baggrundsberegninger!AA16)</f>
        <v>60.472665901805243</v>
      </c>
      <c r="AC25" s="53">
        <f>IF(OR(Baggrundsberegninger!AB16&gt;$K$8*$T$8,Baggrundsberegninger!AB16&lt;0),"",Baggrundsberegninger!AB16)</f>
        <v>60.208760701563797</v>
      </c>
      <c r="AD25" s="1"/>
    </row>
    <row r="26" spans="1:30" ht="12.75" customHeight="1" x14ac:dyDescent="0.25">
      <c r="A26" s="2"/>
      <c r="B26" s="24"/>
      <c r="C26" s="19">
        <f>$K$9*13</f>
        <v>5.2</v>
      </c>
      <c r="D26" s="51" t="str">
        <f>IF(OR(Baggrundsberegninger!C17&gt;$K$8*$T$8,Baggrundsberegninger!C17&lt;0),"",Baggrundsberegninger!C17)</f>
        <v/>
      </c>
      <c r="E26" s="51" t="str">
        <f>IF(OR(Baggrundsberegninger!D17&gt;$K$8*$T$8,Baggrundsberegninger!D17&lt;0),"",Baggrundsberegninger!D17)</f>
        <v/>
      </c>
      <c r="F26" s="51" t="str">
        <f>IF(OR(Baggrundsberegninger!E17&gt;$K$8*$T$8,Baggrundsberegninger!E17&lt;0),"",Baggrundsberegninger!E17)</f>
        <v/>
      </c>
      <c r="G26" s="51">
        <f>IF(OR(Baggrundsberegninger!F17&gt;$K$8*$T$8,Baggrundsberegninger!F17&lt;0),"",Baggrundsberegninger!F17)</f>
        <v>389.82133863443806</v>
      </c>
      <c r="H26" s="51">
        <f>IF(OR(Baggrundsberegninger!G17&gt;$K$8*$T$8,Baggrundsberegninger!G17&lt;0),"",Baggrundsberegninger!G17)</f>
        <v>212.2774716637455</v>
      </c>
      <c r="I26" s="51">
        <f>IF(OR(Baggrundsberegninger!H17&gt;$K$8*$T$8,Baggrundsberegninger!H17&lt;0),"",Baggrundsberegninger!H17)</f>
        <v>150.93186619660349</v>
      </c>
      <c r="J26" s="51">
        <f>IF(OR(Baggrundsberegninger!I17&gt;$K$8*$T$8,Baggrundsberegninger!I17&lt;0),"",Baggrundsberegninger!I17)</f>
        <v>121.90250990108255</v>
      </c>
      <c r="K26" s="51">
        <f>IF(OR(Baggrundsberegninger!J17&gt;$K$8*$T$8,Baggrundsberegninger!J17&lt;0),"",Baggrundsberegninger!J17)</f>
        <v>105.49130612667933</v>
      </c>
      <c r="L26" s="51">
        <f>IF(OR(Baggrundsberegninger!K17&gt;$K$8*$T$8,Baggrundsberegninger!K17&lt;0),"",Baggrundsberegninger!K17)</f>
        <v>95.082150651278056</v>
      </c>
      <c r="M26" s="51">
        <f>IF(OR(Baggrundsberegninger!L17&gt;$K$8*$T$8,Baggrundsberegninger!L17&lt;0),"",Baggrundsberegninger!L17)</f>
        <v>87.927502056950942</v>
      </c>
      <c r="N26" s="51">
        <f>IF(OR(Baggrundsberegninger!M17&gt;$K$8*$T$8,Baggrundsberegninger!M17&lt;0),"",Baggrundsberegninger!M17)</f>
        <v>82.71383024486606</v>
      </c>
      <c r="O26" s="51">
        <f>IF(OR(Baggrundsberegninger!N17&gt;$K$8*$T$8,Baggrundsberegninger!N17&lt;0),"",Baggrundsberegninger!N17)</f>
        <v>78.746058347786899</v>
      </c>
      <c r="P26" s="51">
        <f>IF(OR(Baggrundsberegninger!O17&gt;$K$8*$T$8,Baggrundsberegninger!O17&lt;0),"",Baggrundsberegninger!O17)</f>
        <v>75.626404049525547</v>
      </c>
      <c r="Q26" s="51">
        <f>IF(OR(Baggrundsberegninger!P17&gt;$K$8*$T$8,Baggrundsberegninger!P17&lt;0),"",Baggrundsberegninger!P17)</f>
        <v>73.11225758183042</v>
      </c>
      <c r="R26" s="51">
        <f>IF(OR(Baggrundsberegninger!Q17&gt;$K$8*$T$8,Baggrundsberegninger!Q17&lt;0),"",Baggrundsberegninger!Q17)</f>
        <v>71.04750209311581</v>
      </c>
      <c r="S26" s="51">
        <f>IF(OR(Baggrundsberegninger!R17&gt;$K$8*$T$8,Baggrundsberegninger!R17&lt;0),"",Baggrundsberegninger!R17)</f>
        <v>69.326948187287982</v>
      </c>
      <c r="T26" s="51">
        <f>IF(OR(Baggrundsberegninger!S17&gt;$K$8*$T$8,Baggrundsberegninger!S17&lt;0),"",Baggrundsberegninger!S17)</f>
        <v>67.876845796309382</v>
      </c>
      <c r="U26" s="51">
        <f>IF(OR(Baggrundsberegninger!T17&gt;$K$8*$T$8,Baggrundsberegninger!T17&lt;0),"",Baggrundsberegninger!T17)</f>
        <v>66.643681993028068</v>
      </c>
      <c r="V26" s="51">
        <f>IF(OR(Baggrundsberegninger!U17&gt;$K$8*$T$8,Baggrundsberegninger!U17&lt;0),"",Baggrundsberegninger!U17)</f>
        <v>65.587466672008162</v>
      </c>
      <c r="W26" s="51">
        <f>IF(OR(Baggrundsberegninger!V17&gt;$K$8*$T$8,Baggrundsberegninger!V17&lt;0),"",Baggrundsberegninger!V17)</f>
        <v>64.677554645457889</v>
      </c>
      <c r="X26" s="51">
        <f>IF(OR(Baggrundsberegninger!W17&gt;$K$8*$T$8,Baggrundsberegninger!W17&lt;0),"",Baggrundsberegninger!W17)</f>
        <v>63.889955954632697</v>
      </c>
      <c r="Y26" s="51">
        <f>IF(OR(Baggrundsberegninger!X17&gt;$K$8*$T$8,Baggrundsberegninger!X17&lt;0),"",Baggrundsberegninger!X17)</f>
        <v>63.205549318052981</v>
      </c>
      <c r="Z26" s="51">
        <f>IF(OR(Baggrundsberegninger!Y17&gt;$K$8*$T$8,Baggrundsberegninger!Y17&lt;0),"",Baggrundsberegninger!Y17)</f>
        <v>62.608860848793981</v>
      </c>
      <c r="AA26" s="51">
        <f>IF(OR(Baggrundsberegninger!Z17&gt;$K$8*$T$8,Baggrundsberegninger!Z17&lt;0),"",Baggrundsberegninger!Z17)</f>
        <v>62.087206848449547</v>
      </c>
      <c r="AB26" s="51">
        <f>IF(OR(Baggrundsberegninger!AA17&gt;$K$8*$T$8,Baggrundsberegninger!AA17&lt;0),"",Baggrundsberegninger!AA17)</f>
        <v>61.630077444578781</v>
      </c>
      <c r="AC26" s="53">
        <f>IF(OR(Baggrundsberegninger!AB17&gt;$K$8*$T$8,Baggrundsberegninger!AB17&lt;0),"",Baggrundsberegninger!AB17)</f>
        <v>61.228683580300235</v>
      </c>
      <c r="AD26" s="1"/>
    </row>
    <row r="27" spans="1:30" ht="12.75" customHeight="1" x14ac:dyDescent="0.25">
      <c r="A27" s="2"/>
      <c r="B27" s="25" t="s">
        <v>26</v>
      </c>
      <c r="C27" s="19">
        <f>$K$9*14</f>
        <v>5.6000000000000005</v>
      </c>
      <c r="D27" s="51" t="str">
        <f>IF(OR(Baggrundsberegninger!C18&gt;$K$8*$T$8,Baggrundsberegninger!C18&lt;0),"",Baggrundsberegninger!C18)</f>
        <v/>
      </c>
      <c r="E27" s="51" t="str">
        <f>IF(OR(Baggrundsberegninger!D18&gt;$K$8*$T$8,Baggrundsberegninger!D18&lt;0),"",Baggrundsberegninger!D18)</f>
        <v/>
      </c>
      <c r="F27" s="51" t="str">
        <f>IF(OR(Baggrundsberegninger!E18&gt;$K$8*$T$8,Baggrundsberegninger!E18&lt;0),"",Baggrundsberegninger!E18)</f>
        <v/>
      </c>
      <c r="G27" s="51" t="str">
        <f>IF(OR(Baggrundsberegninger!F18&gt;$K$8*$T$8,Baggrundsberegninger!F18&lt;0),"",Baggrundsberegninger!F18)</f>
        <v/>
      </c>
      <c r="H27" s="51">
        <f>IF(OR(Baggrundsberegninger!G18&gt;$K$8*$T$8,Baggrundsberegninger!G18&lt;0),"",Baggrundsberegninger!G18)</f>
        <v>303.93253027391654</v>
      </c>
      <c r="I27" s="51">
        <f>IF(OR(Baggrundsberegninger!H18&gt;$K$8*$T$8,Baggrundsberegninger!H18&lt;0),"",Baggrundsberegninger!H18)</f>
        <v>200.62004324189309</v>
      </c>
      <c r="J27" s="51">
        <f>IF(OR(Baggrundsberegninger!I18&gt;$K$8*$T$8,Baggrundsberegninger!I18&lt;0),"",Baggrundsberegninger!I18)</f>
        <v>153.87743049101212</v>
      </c>
      <c r="K27" s="51">
        <f>IF(OR(Baggrundsberegninger!J18&gt;$K$8*$T$8,Baggrundsberegninger!J18&lt;0),"",Baggrundsberegninger!J18)</f>
        <v>128.09792716966453</v>
      </c>
      <c r="L27" s="51">
        <f>IF(OR(Baggrundsberegninger!K18&gt;$K$8*$T$8,Baggrundsberegninger!K18&lt;0),"",Baggrundsberegninger!K18)</f>
        <v>111.99110997737471</v>
      </c>
      <c r="M27" s="51">
        <f>IF(OR(Baggrundsberegninger!L18&gt;$K$8*$T$8,Baggrundsberegninger!L18&lt;0),"",Baggrundsberegninger!L18)</f>
        <v>101.04250956527056</v>
      </c>
      <c r="N27" s="51">
        <f>IF(OR(Baggrundsberegninger!M18&gt;$K$8*$T$8,Baggrundsberegninger!M18&lt;0),"",Baggrundsberegninger!M18)</f>
        <v>93.144169711548557</v>
      </c>
      <c r="O27" s="51">
        <f>IF(OR(Baggrundsberegninger!N18&gt;$K$8*$T$8,Baggrundsberegninger!N18&lt;0),"",Baggrundsberegninger!N18)</f>
        <v>87.194695206532188</v>
      </c>
      <c r="P27" s="51">
        <f>IF(OR(Baggrundsberegninger!O18&gt;$K$8*$T$8,Baggrundsberegninger!O18&lt;0),"",Baggrundsberegninger!O18)</f>
        <v>82.566853463940518</v>
      </c>
      <c r="Q27" s="51">
        <f>IF(OR(Baggrundsberegninger!P18&gt;$K$8*$T$8,Baggrundsberegninger!P18&lt;0),"",Baggrundsberegninger!P18)</f>
        <v>78.87814744446068</v>
      </c>
      <c r="R27" s="51">
        <f>IF(OR(Baggrundsberegninger!Q18&gt;$K$8*$T$8,Baggrundsberegninger!Q18&lt;0),"",Baggrundsberegninger!Q18)</f>
        <v>75.881985531521565</v>
      </c>
      <c r="S27" s="51">
        <f>IF(OR(Baggrundsberegninger!R18&gt;$K$8*$T$8,Baggrundsberegninger!R18&lt;0),"",Baggrundsberegninger!R18)</f>
        <v>73.411934918917325</v>
      </c>
      <c r="T27" s="51">
        <f>IF(OR(Baggrundsberegninger!S18&gt;$K$8*$T$8,Baggrundsberegninger!S18&lt;0),"",Baggrundsberegninger!S18)</f>
        <v>71.351296304177225</v>
      </c>
      <c r="U27" s="51">
        <f>IF(OR(Baggrundsberegninger!T18&gt;$K$8*$T$8,Baggrundsberegninger!T18&lt;0),"",Baggrundsberegninger!T18)</f>
        <v>69.615584419690606</v>
      </c>
      <c r="V27" s="51">
        <f>IF(OR(Baggrundsberegninger!U18&gt;$K$8*$T$8,Baggrundsberegninger!U18&lt;0),"",Baggrundsberegninger!U18)</f>
        <v>68.141965167528681</v>
      </c>
      <c r="W27" s="51">
        <f>IF(OR(Baggrundsberegninger!V18&gt;$K$8*$T$8,Baggrundsberegninger!V18&lt;0),"",Baggrundsberegninger!V18)</f>
        <v>66.88262763159544</v>
      </c>
      <c r="X27" s="51">
        <f>IF(OR(Baggrundsberegninger!W18&gt;$K$8*$T$8,Baggrundsberegninger!W18&lt;0),"",Baggrundsberegninger!W18)</f>
        <v>65.800477311150871</v>
      </c>
      <c r="Y27" s="51">
        <f>IF(OR(Baggrundsberegninger!X18&gt;$K$8*$T$8,Baggrundsberegninger!X18&lt;0),"",Baggrundsberegninger!X18)</f>
        <v>64.866250306830551</v>
      </c>
      <c r="Z27" s="51">
        <f>IF(OR(Baggrundsberegninger!Y18&gt;$K$8*$T$8,Baggrundsberegninger!Y18&lt;0),"",Baggrundsberegninger!Y18)</f>
        <v>64.056526397501045</v>
      </c>
      <c r="AA27" s="51">
        <f>IF(OR(Baggrundsberegninger!Z18&gt;$K$8*$T$8,Baggrundsberegninger!Z18&lt;0),"",Baggrundsberegninger!Z18)</f>
        <v>63.35232765820075</v>
      </c>
      <c r="AB27" s="51">
        <f>IF(OR(Baggrundsberegninger!AA18&gt;$K$8*$T$8,Baggrundsberegninger!AA18&lt;0),"",Baggrundsberegninger!AA18)</f>
        <v>62.738108641343175</v>
      </c>
      <c r="AC27" s="53">
        <f>IF(OR(Baggrundsberegninger!AB18&gt;$K$8*$T$8,Baggrundsberegninger!AB18&lt;0),"",Baggrundsberegninger!AB18)</f>
        <v>62.201014649540078</v>
      </c>
      <c r="AD27" s="1"/>
    </row>
    <row r="28" spans="1:30" ht="12.75" customHeight="1" x14ac:dyDescent="0.25">
      <c r="A28" s="2"/>
      <c r="B28" s="21"/>
      <c r="C28" s="19">
        <f>$K$9*15</f>
        <v>6</v>
      </c>
      <c r="D28" s="51" t="str">
        <f>IF(OR(Baggrundsberegninger!C19&gt;$K$8*$T$8,Baggrundsberegninger!C19&lt;0),"",Baggrundsberegninger!C19)</f>
        <v/>
      </c>
      <c r="E28" s="51" t="str">
        <f>IF(OR(Baggrundsberegninger!D19&gt;$K$8*$T$8,Baggrundsberegninger!D19&lt;0),"",Baggrundsberegninger!D19)</f>
        <v/>
      </c>
      <c r="F28" s="51" t="str">
        <f>IF(OR(Baggrundsberegninger!E19&gt;$K$8*$T$8,Baggrundsberegninger!E19&lt;0),"",Baggrundsberegninger!E19)</f>
        <v/>
      </c>
      <c r="G28" s="51" t="str">
        <f>IF(OR(Baggrundsberegninger!F19&gt;$K$8*$T$8,Baggrundsberegninger!F19&lt;0),"",Baggrundsberegninger!F19)</f>
        <v/>
      </c>
      <c r="H28" s="51">
        <f>IF(OR(Baggrundsberegninger!G19&gt;$K$8*$T$8,Baggrundsberegninger!G19&lt;0),"",Baggrundsberegninger!G19)</f>
        <v>445.99879452002966</v>
      </c>
      <c r="I28" s="51">
        <f>IF(OR(Baggrundsberegninger!H19&gt;$K$8*$T$8,Baggrundsberegninger!H19&lt;0),"",Baggrundsberegninger!H19)</f>
        <v>271.17744332363441</v>
      </c>
      <c r="J28" s="51">
        <f>IF(OR(Baggrundsberegninger!I19&gt;$K$8*$T$8,Baggrundsberegninger!I19&lt;0),"",Baggrundsberegninger!I19)</f>
        <v>196.31097757937363</v>
      </c>
      <c r="K28" s="51">
        <f>IF(OR(Baggrundsberegninger!J19&gt;$K$8*$T$8,Baggrundsberegninger!J19&lt;0),"",Baggrundsberegninger!J19)</f>
        <v>156.4672497379448</v>
      </c>
      <c r="L28" s="51">
        <f>IF(OR(Baggrundsberegninger!K19&gt;$K$8*$T$8,Baggrundsberegninger!K19&lt;0),"",Baggrundsberegninger!K19)</f>
        <v>132.22835484695764</v>
      </c>
      <c r="M28" s="51">
        <f>IF(OR(Baggrundsberegninger!L19&gt;$K$8*$T$8,Baggrundsberegninger!L19&lt;0),"",Baggrundsberegninger!L19)</f>
        <v>116.11681247113299</v>
      </c>
      <c r="N28" s="51">
        <f>IF(OR(Baggrundsberegninger!M19&gt;$K$8*$T$8,Baggrundsberegninger!M19&lt;0),"",Baggrundsberegninger!M19)</f>
        <v>104.72534513856867</v>
      </c>
      <c r="O28" s="51">
        <f>IF(OR(Baggrundsberegninger!N19&gt;$K$8*$T$8,Baggrundsberegninger!N19&lt;0),"",Baggrundsberegninger!N19)</f>
        <v>96.302354635454947</v>
      </c>
      <c r="P28" s="51">
        <f>IF(OR(Baggrundsberegninger!O19&gt;$K$8*$T$8,Baggrundsberegninger!O19&lt;0),"",Baggrundsberegninger!O19)</f>
        <v>89.862009612608077</v>
      </c>
      <c r="Q28" s="51">
        <f>IF(OR(Baggrundsberegninger!P19&gt;$K$8*$T$8,Baggrundsberegninger!P19&lt;0),"",Baggrundsberegninger!P19)</f>
        <v>84.809079356015559</v>
      </c>
      <c r="R28" s="51">
        <f>IF(OR(Baggrundsberegninger!Q19&gt;$K$8*$T$8,Baggrundsberegninger!Q19&lt;0),"",Baggrundsberegninger!Q19)</f>
        <v>80.76354687558873</v>
      </c>
      <c r="S28" s="51">
        <f>IF(OR(Baggrundsberegninger!R19&gt;$K$8*$T$8,Baggrundsberegninger!R19&lt;0),"",Baggrundsberegninger!R19)</f>
        <v>77.471584949749797</v>
      </c>
      <c r="T28" s="51">
        <f>IF(OR(Baggrundsberegninger!S19&gt;$K$8*$T$8,Baggrundsberegninger!S19&lt;0),"",Baggrundsberegninger!S19)</f>
        <v>74.757233579831819</v>
      </c>
      <c r="U28" s="51">
        <f>IF(OR(Baggrundsberegninger!T19&gt;$K$8*$T$8,Baggrundsberegninger!T19&lt;0),"",Baggrundsberegninger!T19)</f>
        <v>72.494669413399819</v>
      </c>
      <c r="V28" s="51">
        <f>IF(OR(Baggrundsberegninger!U19&gt;$K$8*$T$8,Baggrundsberegninger!U19&lt;0),"",Baggrundsberegninger!U19)</f>
        <v>70.591529995298771</v>
      </c>
      <c r="W28" s="51">
        <f>IF(OR(Baggrundsberegninger!V19&gt;$K$8*$T$8,Baggrundsberegninger!V19&lt;0),"",Baggrundsberegninger!V19)</f>
        <v>68.978478908247723</v>
      </c>
      <c r="X28" s="51">
        <f>IF(OR(Baggrundsberegninger!W19&gt;$K$8*$T$8,Baggrundsberegninger!W19&lt;0),"",Baggrundsberegninger!W19)</f>
        <v>67.602449238928543</v>
      </c>
      <c r="Y28" s="51">
        <f>IF(OR(Baggrundsberegninger!X19&gt;$K$8*$T$8,Baggrundsberegninger!X19&lt;0),"",Baggrundsberegninger!X19)</f>
        <v>66.422137257195757</v>
      </c>
      <c r="Z28" s="51">
        <f>IF(OR(Baggrundsberegninger!Y19&gt;$K$8*$T$8,Baggrundsberegninger!Y19&lt;0),"",Baggrundsberegninger!Y19)</f>
        <v>65.404918044260612</v>
      </c>
      <c r="AA28" s="51">
        <f>IF(OR(Baggrundsberegninger!Z19&gt;$K$8*$T$8,Baggrundsberegninger!Z19&lt;0),"",Baggrundsberegninger!Z19)</f>
        <v>64.524685622759804</v>
      </c>
      <c r="AB28" s="51">
        <f>IF(OR(Baggrundsberegninger!AA19&gt;$K$8*$T$8,Baggrundsberegninger!AA19&lt;0),"",Baggrundsberegninger!AA19)</f>
        <v>63.760309481306969</v>
      </c>
      <c r="AC28" s="53">
        <f>IF(OR(Baggrundsberegninger!AB19&gt;$K$8*$T$8,Baggrundsberegninger!AB19&lt;0),"",Baggrundsberegninger!AB19)</f>
        <v>63.094511372554877</v>
      </c>
      <c r="AD28" s="1"/>
    </row>
    <row r="29" spans="1:30" ht="12.75" customHeight="1" x14ac:dyDescent="0.25">
      <c r="A29" s="2"/>
      <c r="B29" s="26"/>
      <c r="C29" s="19">
        <f>$K$9*16</f>
        <v>6.4</v>
      </c>
      <c r="D29" s="51" t="str">
        <f>IF(OR(Baggrundsberegninger!C20&gt;$K$8*$T$8,Baggrundsberegninger!C20&lt;0),"",Baggrundsberegninger!C20)</f>
        <v/>
      </c>
      <c r="E29" s="51" t="str">
        <f>IF(OR(Baggrundsberegninger!D20&gt;$K$8*$T$8,Baggrundsberegninger!D20&lt;0),"",Baggrundsberegninger!D20)</f>
        <v/>
      </c>
      <c r="F29" s="51" t="str">
        <f>IF(OR(Baggrundsberegninger!E20&gt;$K$8*$T$8,Baggrundsberegninger!E20&lt;0),"",Baggrundsberegninger!E20)</f>
        <v/>
      </c>
      <c r="G29" s="51" t="str">
        <f>IF(OR(Baggrundsberegninger!F20&gt;$K$8*$T$8,Baggrundsberegninger!F20&lt;0),"",Baggrundsberegninger!F20)</f>
        <v/>
      </c>
      <c r="H29" s="51" t="str">
        <f>IF(OR(Baggrundsberegninger!G20&gt;$K$8*$T$8,Baggrundsberegninger!G20&lt;0),"",Baggrundsberegninger!G20)</f>
        <v/>
      </c>
      <c r="I29" s="51">
        <f>IF(OR(Baggrundsberegninger!H20&gt;$K$8*$T$8,Baggrundsberegninger!H20&lt;0),"",Baggrundsberegninger!H20)</f>
        <v>370.54333208031278</v>
      </c>
      <c r="J29" s="51">
        <f>IF(OR(Baggrundsberegninger!I20&gt;$K$8*$T$8,Baggrundsberegninger!I20&lt;0),"",Baggrundsberegninger!I20)</f>
        <v>251.35918435453905</v>
      </c>
      <c r="K29" s="51">
        <f>IF(OR(Baggrundsberegninger!J20&gt;$K$8*$T$8,Baggrundsberegninger!J20&lt;0),"",Baggrundsberegninger!J20)</f>
        <v>190.88940851863998</v>
      </c>
      <c r="L29" s="51">
        <f>IF(OR(Baggrundsberegninger!K20&gt;$K$8*$T$8,Baggrundsberegninger!K20&lt;0),"",Baggrundsberegninger!K20)</f>
        <v>155.46744336064251</v>
      </c>
      <c r="M29" s="51">
        <f>IF(OR(Baggrundsberegninger!L20&gt;$K$8*$T$8,Baggrundsberegninger!L20&lt;0),"",Baggrundsberegninger!L20)</f>
        <v>132.65679108954842</v>
      </c>
      <c r="N29" s="51">
        <f>IF(OR(Baggrundsberegninger!M20&gt;$K$8*$T$8,Baggrundsberegninger!M20&lt;0),"",Baggrundsberegninger!M20)</f>
        <v>116.96233275164083</v>
      </c>
      <c r="O29" s="51">
        <f>IF(OR(Baggrundsberegninger!N20&gt;$K$8*$T$8,Baggrundsberegninger!N20&lt;0),"",Baggrundsberegninger!N20)</f>
        <v>105.62901445431588</v>
      </c>
      <c r="P29" s="51">
        <f>IF(OR(Baggrundsberegninger!O20&gt;$K$8*$T$8,Baggrundsberegninger!O20&lt;0),"",Baggrundsberegninger!O20)</f>
        <v>97.140049461874582</v>
      </c>
      <c r="Q29" s="51">
        <f>IF(OR(Baggrundsberegninger!P20&gt;$K$8*$T$8,Baggrundsberegninger!P20&lt;0),"",Baggrundsberegninger!P20)</f>
        <v>90.598169429013936</v>
      </c>
      <c r="R29" s="51">
        <f>IF(OR(Baggrundsberegninger!Q20&gt;$K$8*$T$8,Baggrundsberegninger!Q20&lt;0),"",Baggrundsberegninger!Q20)</f>
        <v>85.441589350536518</v>
      </c>
      <c r="S29" s="51">
        <f>IF(OR(Baggrundsberegninger!R20&gt;$K$8*$T$8,Baggrundsberegninger!R20&lt;0),"",Baggrundsberegninger!R20)</f>
        <v>81.302049385715947</v>
      </c>
      <c r="T29" s="51">
        <f>IF(OR(Baggrundsberegninger!S20&gt;$K$8*$T$8,Baggrundsberegninger!S20&lt;0),"",Baggrundsberegninger!S20)</f>
        <v>77.928831644960923</v>
      </c>
      <c r="U29" s="51">
        <f>IF(OR(Baggrundsberegninger!T20&gt;$K$8*$T$8,Baggrundsberegninger!T20&lt;0),"",Baggrundsberegninger!T20)</f>
        <v>75.145732912581138</v>
      </c>
      <c r="V29" s="51">
        <f>IF(OR(Baggrundsberegninger!U20&gt;$K$8*$T$8,Baggrundsberegninger!U20&lt;0),"",Baggrundsberegninger!U20)</f>
        <v>72.825525152611789</v>
      </c>
      <c r="W29" s="51">
        <f>IF(OR(Baggrundsberegninger!V20&gt;$K$8*$T$8,Baggrundsberegninger!V20&lt;0),"",Baggrundsberegninger!V20)</f>
        <v>70.874179417191058</v>
      </c>
      <c r="X29" s="51">
        <f>IF(OR(Baggrundsberegninger!W20&gt;$K$8*$T$8,Baggrundsberegninger!W20&lt;0),"",Baggrundsberegninger!W20)</f>
        <v>69.220781653664318</v>
      </c>
      <c r="Y29" s="51">
        <f>IF(OR(Baggrundsberegninger!X20&gt;$K$8*$T$8,Baggrundsberegninger!X20&lt;0),"",Baggrundsberegninger!X20)</f>
        <v>67.810892740875715</v>
      </c>
      <c r="Z29" s="51">
        <f>IF(OR(Baggrundsberegninger!Y20&gt;$K$8*$T$8,Baggrundsberegninger!Y20&lt;0),"",Baggrundsberegninger!Y20)</f>
        <v>66.602061286815413</v>
      </c>
      <c r="AA29" s="51">
        <f>IF(OR(Baggrundsberegninger!Z20&gt;$K$8*$T$8,Baggrundsberegninger!Z20&lt;0),"",Baggrundsberegninger!Z20)</f>
        <v>65.560720767181195</v>
      </c>
      <c r="AB29" s="51">
        <f>IF(OR(Baggrundsberegninger!AA20&gt;$K$8*$T$8,Baggrundsberegninger!AA20&lt;0),"",Baggrundsberegninger!AA20)</f>
        <v>64.659999531233055</v>
      </c>
      <c r="AC29" s="53">
        <f>IF(OR(Baggrundsberegninger!AB20&gt;$K$8*$T$8,Baggrundsberegninger!AB20&lt;0),"",Baggrundsberegninger!AB20)</f>
        <v>63.878146410709725</v>
      </c>
      <c r="AD29" s="1"/>
    </row>
    <row r="30" spans="1:30" ht="12.75" customHeight="1" x14ac:dyDescent="0.25">
      <c r="A30" s="2"/>
      <c r="B30" s="26"/>
      <c r="C30" s="19">
        <f>$K$9*17</f>
        <v>6.8000000000000007</v>
      </c>
      <c r="D30" s="51" t="str">
        <f>IF(OR(Baggrundsberegninger!C21&gt;$K$8*$T$8,Baggrundsberegninger!C21&lt;0),"",Baggrundsberegninger!C21)</f>
        <v/>
      </c>
      <c r="E30" s="51" t="str">
        <f>IF(OR(Baggrundsberegninger!D21&gt;$K$8*$T$8,Baggrundsberegninger!D21&lt;0),"",Baggrundsberegninger!D21)</f>
        <v/>
      </c>
      <c r="F30" s="51" t="str">
        <f>IF(OR(Baggrundsberegninger!E21&gt;$K$8*$T$8,Baggrundsberegninger!E21&lt;0),"",Baggrundsberegninger!E21)</f>
        <v/>
      </c>
      <c r="G30" s="51" t="str">
        <f>IF(OR(Baggrundsberegninger!F21&gt;$K$8*$T$8,Baggrundsberegninger!F21&lt;0),"",Baggrundsberegninger!F21)</f>
        <v/>
      </c>
      <c r="H30" s="51" t="str">
        <f>IF(OR(Baggrundsberegninger!G21&gt;$K$8*$T$8,Baggrundsberegninger!G21&lt;0),"",Baggrundsberegninger!G21)</f>
        <v/>
      </c>
      <c r="I30" s="51">
        <f>IF(OR(Baggrundsberegninger!H21&gt;$K$8*$T$8,Baggrundsberegninger!H21&lt;0),"",Baggrundsberegninger!H21)</f>
        <v>505.17692430716352</v>
      </c>
      <c r="J30" s="51">
        <f>IF(OR(Baggrundsberegninger!I21&gt;$K$8*$T$8,Baggrundsberegninger!I21&lt;0),"",Baggrundsberegninger!I21)</f>
        <v>318.8808532857251</v>
      </c>
      <c r="K30" s="51">
        <f>IF(OR(Baggrundsberegninger!J21&gt;$K$8*$T$8,Baggrundsberegninger!J21&lt;0),"",Baggrundsberegninger!J21)</f>
        <v>229.95213241489947</v>
      </c>
      <c r="L30" s="51">
        <f>IF(OR(Baggrundsberegninger!K21&gt;$K$8*$T$8,Baggrundsberegninger!K21&lt;0),"",Baggrundsberegninger!K21)</f>
        <v>180.27295081927608</v>
      </c>
      <c r="M30" s="51">
        <f>IF(OR(Baggrundsberegninger!L21&gt;$K$8*$T$8,Baggrundsberegninger!L21&lt;0),"",Baggrundsberegninger!L21)</f>
        <v>149.47509054356865</v>
      </c>
      <c r="N30" s="51">
        <f>IF(OR(Baggrundsberegninger!M21&gt;$K$8*$T$8,Baggrundsberegninger!M21&lt;0),"",Baggrundsberegninger!M21)</f>
        <v>128.93206371739035</v>
      </c>
      <c r="O30" s="51">
        <f>IF(OR(Baggrundsberegninger!N21&gt;$K$8*$T$8,Baggrundsberegninger!N21&lt;0),"",Baggrundsberegninger!N21)</f>
        <v>114.4715786509209</v>
      </c>
      <c r="P30" s="51">
        <f>IF(OR(Baggrundsberegninger!O21&gt;$K$8*$T$8,Baggrundsberegninger!O21&lt;0),"",Baggrundsberegninger!O21)</f>
        <v>103.86760013016928</v>
      </c>
      <c r="Q30" s="51">
        <f>IF(OR(Baggrundsberegninger!P21&gt;$K$8*$T$8,Baggrundsberegninger!P21&lt;0),"",Baggrundsberegninger!P21)</f>
        <v>95.839456012381376</v>
      </c>
      <c r="R30" s="51">
        <f>IF(OR(Baggrundsberegninger!Q21&gt;$K$8*$T$8,Baggrundsberegninger!Q21&lt;0),"",Baggrundsberegninger!Q21)</f>
        <v>89.605016856749984</v>
      </c>
      <c r="S30" s="51">
        <f>IF(OR(Baggrundsberegninger!R21&gt;$K$8*$T$8,Baggrundsberegninger!R21&lt;0),"",Baggrundsberegninger!R21)</f>
        <v>84.662912186805585</v>
      </c>
      <c r="T30" s="51">
        <f>IF(OR(Baggrundsberegninger!S21&gt;$K$8*$T$8,Baggrundsberegninger!S21&lt;0),"",Baggrundsberegninger!S21)</f>
        <v>80.67860246313569</v>
      </c>
      <c r="U30" s="51">
        <f>IF(OR(Baggrundsberegninger!T21&gt;$K$8*$T$8,Baggrundsberegninger!T21&lt;0),"",Baggrundsberegninger!T21)</f>
        <v>77.421211426732384</v>
      </c>
      <c r="V30" s="51">
        <f>IF(OR(Baggrundsberegninger!U21&gt;$K$8*$T$8,Baggrundsberegninger!U21&lt;0),"",Baggrundsberegninger!U21)</f>
        <v>74.726755921528977</v>
      </c>
      <c r="W30" s="51">
        <f>IF(OR(Baggrundsberegninger!V21&gt;$K$8*$T$8,Baggrundsberegninger!V21&lt;0),"",Baggrundsberegninger!V21)</f>
        <v>72.475838887890646</v>
      </c>
      <c r="X30" s="51">
        <f>IF(OR(Baggrundsberegninger!W21&gt;$K$8*$T$8,Baggrundsberegninger!W21&lt;0),"",Baggrundsberegninger!W21)</f>
        <v>70.579627341255275</v>
      </c>
      <c r="Y30" s="51">
        <f>IF(OR(Baggrundsberegninger!X21&gt;$K$8*$T$8,Baggrundsberegninger!X21&lt;0),"",Baggrundsberegninger!X21)</f>
        <v>68.970762017572369</v>
      </c>
      <c r="Z30" s="51">
        <f>IF(OR(Baggrundsberegninger!Y21&gt;$K$8*$T$8,Baggrundsberegninger!Y21&lt;0),"",Baggrundsberegninger!Y21)</f>
        <v>67.597302474791064</v>
      </c>
      <c r="AA30" s="51">
        <f>IF(OR(Baggrundsberegninger!Z21&gt;$K$8*$T$8,Baggrundsberegninger!Z21&lt;0),"",Baggrundsberegninger!Z21)</f>
        <v>66.418596276371204</v>
      </c>
      <c r="AB30" s="51">
        <f>IF(OR(Baggrundsberegninger!AA21&gt;$K$8*$T$8,Baggrundsberegninger!AA21&lt;0),"",Baggrundsberegninger!AA21)</f>
        <v>65.402399973210478</v>
      </c>
      <c r="AC30" s="53">
        <f>IF(OR(Baggrundsberegninger!AB21&gt;$K$8*$T$8,Baggrundsberegninger!AB21&lt;0),"",Baggrundsberegninger!AB21)</f>
        <v>64.52283364374064</v>
      </c>
      <c r="AD30" s="1"/>
    </row>
    <row r="31" spans="1:30" ht="12.75" customHeight="1" x14ac:dyDescent="0.25">
      <c r="A31" s="2"/>
      <c r="B31" s="26"/>
      <c r="C31" s="19">
        <f>$K$9*18</f>
        <v>7.2</v>
      </c>
      <c r="D31" s="51" t="str">
        <f>IF(OR(Baggrundsberegninger!C22&gt;$K$8*$T$8,Baggrundsberegninger!C22&lt;0),"",Baggrundsberegninger!C22)</f>
        <v/>
      </c>
      <c r="E31" s="51" t="str">
        <f>IF(OR(Baggrundsberegninger!D22&gt;$K$8*$T$8,Baggrundsberegninger!D22&lt;0),"",Baggrundsberegninger!D22)</f>
        <v/>
      </c>
      <c r="F31" s="51" t="str">
        <f>IF(OR(Baggrundsberegninger!E22&gt;$K$8*$T$8,Baggrundsberegninger!E22&lt;0),"",Baggrundsberegninger!E22)</f>
        <v/>
      </c>
      <c r="G31" s="51" t="str">
        <f>IF(OR(Baggrundsberegninger!F22&gt;$K$8*$T$8,Baggrundsberegninger!F22&lt;0),"",Baggrundsberegninger!F22)</f>
        <v/>
      </c>
      <c r="H31" s="51" t="str">
        <f>IF(OR(Baggrundsberegninger!G22&gt;$K$8*$T$8,Baggrundsberegninger!G22&lt;0),"",Baggrundsberegninger!G22)</f>
        <v/>
      </c>
      <c r="I31" s="51" t="str">
        <f>IF(OR(Baggrundsberegninger!H22&gt;$K$8*$T$8,Baggrundsberegninger!H22&lt;0),"",Baggrundsberegninger!H22)</f>
        <v/>
      </c>
      <c r="J31" s="51">
        <f>IF(OR(Baggrundsberegninger!I22&gt;$K$8*$T$8,Baggrundsberegninger!I22&lt;0),"",Baggrundsberegninger!I22)</f>
        <v>392.2128329138817</v>
      </c>
      <c r="K31" s="51">
        <f>IF(OR(Baggrundsberegninger!J22&gt;$K$8*$T$8,Baggrundsberegninger!J22&lt;0),"",Baggrundsberegninger!J22)</f>
        <v>268.97174256126425</v>
      </c>
      <c r="L31" s="51">
        <f>IF(OR(Baggrundsberegninger!K22&gt;$K$8*$T$8,Baggrundsberegninger!K22&lt;0),"",Baggrundsberegninger!K22)</f>
        <v>203.55607316134237</v>
      </c>
      <c r="M31" s="51">
        <f>IF(OR(Baggrundsberegninger!L22&gt;$K$8*$T$8,Baggrundsberegninger!L22&lt;0),"",Baggrundsberegninger!L22)</f>
        <v>164.53519085145786</v>
      </c>
      <c r="N31" s="51">
        <f>IF(OR(Baggrundsberegninger!M22&gt;$K$8*$T$8,Baggrundsberegninger!M22&lt;0),"",Baggrundsberegninger!M22)</f>
        <v>139.26933991073128</v>
      </c>
      <c r="O31" s="51">
        <f>IF(OR(Baggrundsberegninger!N22&gt;$K$8*$T$8,Baggrundsberegninger!N22&lt;0),"",Baggrundsberegninger!N22)</f>
        <v>121.89528363627473</v>
      </c>
      <c r="P31" s="51">
        <f>IF(OR(Baggrundsberegninger!O22&gt;$K$8*$T$8,Baggrundsberegninger!O22&lt;0),"",Baggrundsberegninger!O22)</f>
        <v>109.39058151514575</v>
      </c>
      <c r="Q31" s="51">
        <f>IF(OR(Baggrundsberegninger!P22&gt;$K$8*$T$8,Baggrundsberegninger!P22&lt;0),"",Baggrundsberegninger!P22)</f>
        <v>100.06566909885819</v>
      </c>
      <c r="R31" s="51">
        <f>IF(OR(Baggrundsberegninger!Q22&gt;$K$8*$T$8,Baggrundsberegninger!Q22&lt;0),"",Baggrundsberegninger!Q22)</f>
        <v>92.913517511011278</v>
      </c>
      <c r="S31" s="51">
        <f>IF(OR(Baggrundsberegninger!R22&gt;$K$8*$T$8,Baggrundsberegninger!R22&lt;0),"",Baggrundsberegninger!R22)</f>
        <v>87.301899545441614</v>
      </c>
      <c r="T31" s="51">
        <f>IF(OR(Baggrundsberegninger!S22&gt;$K$8*$T$8,Baggrundsberegninger!S22&lt;0),"",Baggrundsberegninger!S22)</f>
        <v>82.816488036935837</v>
      </c>
      <c r="U31" s="51">
        <f>IF(OR(Baggrundsberegninger!T22&gt;$K$8*$T$8,Baggrundsberegninger!T22&lt;0),"",Baggrundsberegninger!T22)</f>
        <v>79.175793697399527</v>
      </c>
      <c r="V31" s="51">
        <f>IF(OR(Baggrundsberegninger!U22&gt;$K$8*$T$8,Baggrundsberegninger!U22&lt;0),"",Baggrundsberegninger!U22)</f>
        <v>76.182620035033182</v>
      </c>
      <c r="W31" s="51">
        <f>IF(OR(Baggrundsberegninger!V22&gt;$K$8*$T$8,Baggrundsberegninger!V22&lt;0),"",Baggrundsberegninger!V22)</f>
        <v>73.695124833426121</v>
      </c>
      <c r="X31" s="51">
        <f>IF(OR(Baggrundsberegninger!W22&gt;$K$8*$T$8,Baggrundsberegninger!W22&lt;0),"",Baggrundsberegninger!W22)</f>
        <v>71.6089116609933</v>
      </c>
      <c r="Y31" s="51">
        <f>IF(OR(Baggrundsberegninger!X22&gt;$K$8*$T$8,Baggrundsberegninger!X22&lt;0),"",Baggrundsberegninger!X22)</f>
        <v>69.845581411748526</v>
      </c>
      <c r="Z31" s="51">
        <f>IF(OR(Baggrundsberegninger!Y22&gt;$K$8*$T$8,Baggrundsberegninger!Y22&lt;0),"",Baggrundsberegninger!Y22)</f>
        <v>68.345202338429942</v>
      </c>
      <c r="AA31" s="51">
        <f>IF(OR(Baggrundsberegninger!Z22&gt;$K$8*$T$8,Baggrundsberegninger!Z22&lt;0),"",Baggrundsberegninger!Z22)</f>
        <v>67.061231282182675</v>
      </c>
      <c r="AB31" s="51">
        <f>IF(OR(Baggrundsberegninger!AA22&gt;$K$8*$T$8,Baggrundsberegninger!AA22&lt;0),"",Baggrundsberegninger!AA22)</f>
        <v>65.957010607048943</v>
      </c>
      <c r="AC31" s="53">
        <f>IF(OR(Baggrundsberegninger!AB22&gt;$K$8*$T$8,Baggrundsberegninger!AB22&lt;0),"",Baggrundsberegninger!AB22)</f>
        <v>65.003302952218988</v>
      </c>
      <c r="AD31" s="1"/>
    </row>
    <row r="32" spans="1:30" ht="12.75" customHeight="1" x14ac:dyDescent="0.25">
      <c r="A32" s="2"/>
      <c r="B32" s="27" t="s">
        <v>27</v>
      </c>
      <c r="C32" s="19">
        <f>$K$9*19</f>
        <v>7.6000000000000005</v>
      </c>
      <c r="D32" s="51" t="str">
        <f>IF(OR(Baggrundsberegninger!C23&gt;$K$8*$T$8,Baggrundsberegninger!C23&lt;0),"",Baggrundsberegninger!C23)</f>
        <v/>
      </c>
      <c r="E32" s="51" t="str">
        <f>IF(OR(Baggrundsberegninger!D23&gt;$K$8*$T$8,Baggrundsberegninger!D23&lt;0),"",Baggrundsberegninger!D23)</f>
        <v/>
      </c>
      <c r="F32" s="51" t="str">
        <f>IF(OR(Baggrundsberegninger!E23&gt;$K$8*$T$8,Baggrundsberegninger!E23&lt;0),"",Baggrundsberegninger!E23)</f>
        <v/>
      </c>
      <c r="G32" s="51" t="str">
        <f>IF(OR(Baggrundsberegninger!F23&gt;$K$8*$T$8,Baggrundsberegninger!F23&lt;0),"",Baggrundsberegninger!F23)</f>
        <v/>
      </c>
      <c r="H32" s="51" t="str">
        <f>IF(OR(Baggrundsberegninger!G23&gt;$K$8*$T$8,Baggrundsberegninger!G23&lt;0),"",Baggrundsberegninger!G23)</f>
        <v/>
      </c>
      <c r="I32" s="51" t="str">
        <f>IF(OR(Baggrundsberegninger!H23&gt;$K$8*$T$8,Baggrundsberegninger!H23&lt;0),"",Baggrundsberegninger!H23)</f>
        <v/>
      </c>
      <c r="J32" s="51">
        <f>IF(OR(Baggrundsberegninger!I23&gt;$K$8*$T$8,Baggrundsberegninger!I23&lt;0),"",Baggrundsberegninger!I23)</f>
        <v>453.61150219802948</v>
      </c>
      <c r="K32" s="51">
        <f>IF(OR(Baggrundsberegninger!J23&gt;$K$8*$T$8,Baggrundsberegninger!J23&lt;0),"",Baggrundsberegninger!J23)</f>
        <v>299.25410191311028</v>
      </c>
      <c r="L32" s="51">
        <f>IF(OR(Baggrundsberegninger!K23&gt;$K$8*$T$8,Baggrundsberegninger!K23&lt;0),"",Baggrundsberegninger!K23)</f>
        <v>220.68808965437771</v>
      </c>
      <c r="M32" s="51">
        <f>IF(OR(Baggrundsberegninger!L23&gt;$K$8*$T$8,Baggrundsberegninger!L23&lt;0),"",Baggrundsberegninger!L23)</f>
        <v>175.19729203347541</v>
      </c>
      <c r="N32" s="51">
        <f>IF(OR(Baggrundsberegninger!M23&gt;$K$8*$T$8,Baggrundsberegninger!M23&lt;0),"",Baggrundsberegninger!M23)</f>
        <v>146.3809355513622</v>
      </c>
      <c r="O32" s="51">
        <f>IF(OR(Baggrundsberegninger!N23&gt;$K$8*$T$8,Baggrundsberegninger!N23&lt;0),"",Baggrundsberegninger!N23)</f>
        <v>126.89228146745945</v>
      </c>
      <c r="P32" s="51">
        <f>IF(OR(Baggrundsberegninger!O23&gt;$K$8*$T$8,Baggrundsberegninger!O23&lt;0),"",Baggrundsberegninger!O23)</f>
        <v>113.04580520698173</v>
      </c>
      <c r="Q32" s="51">
        <f>IF(OR(Baggrundsberegninger!P23&gt;$K$8*$T$8,Baggrundsberegninger!P23&lt;0),"",Baggrundsberegninger!P23)</f>
        <v>102.82557209190912</v>
      </c>
      <c r="R32" s="51">
        <f>IF(OR(Baggrundsberegninger!Q23&gt;$K$8*$T$8,Baggrundsberegninger!Q23&lt;0),"",Baggrundsberegninger!Q23)</f>
        <v>95.051139403180073</v>
      </c>
      <c r="S32" s="51">
        <f>IF(OR(Baggrundsberegninger!R23&gt;$K$8*$T$8,Baggrundsberegninger!R23&lt;0),"",Baggrundsberegninger!R23)</f>
        <v>88.992229023008093</v>
      </c>
      <c r="T32" s="51">
        <f>IF(OR(Baggrundsberegninger!S23&gt;$K$8*$T$8,Baggrundsberegninger!S23&lt;0),"",Baggrundsberegninger!S23)</f>
        <v>84.176147463347405</v>
      </c>
      <c r="U32" s="51">
        <f>IF(OR(Baggrundsberegninger!T23&gt;$K$8*$T$8,Baggrundsberegninger!T23&lt;0),"",Baggrundsberegninger!T23)</f>
        <v>80.285126240344027</v>
      </c>
      <c r="V32" s="51">
        <f>IF(OR(Baggrundsberegninger!U23&gt;$K$8*$T$8,Baggrundsberegninger!U23&lt;0),"",Baggrundsberegninger!U23)</f>
        <v>77.098571870754526</v>
      </c>
      <c r="W32" s="51">
        <f>IF(OR(Baggrundsberegninger!V23&gt;$K$8*$T$8,Baggrundsberegninger!V23&lt;0),"",Baggrundsberegninger!V23)</f>
        <v>74.459065827253724</v>
      </c>
      <c r="X32" s="51">
        <f>IF(OR(Baggrundsberegninger!W23&gt;$K$8*$T$8,Baggrundsberegninger!W23&lt;0),"",Baggrundsberegninger!W23)</f>
        <v>72.251550721711254</v>
      </c>
      <c r="Y32" s="51">
        <f>IF(OR(Baggrundsberegninger!X23&gt;$K$8*$T$8,Baggrundsberegninger!X23&lt;0),"",Baggrundsberegninger!X23)</f>
        <v>70.390150795316089</v>
      </c>
      <c r="Z32" s="51">
        <f>IF(OR(Baggrundsberegninger!Y23&gt;$K$8*$T$8,Baggrundsberegninger!Y23&lt;0),"",Baggrundsberegninger!Y23)</f>
        <v>68.809576289809527</v>
      </c>
      <c r="AA32" s="51">
        <f>IF(OR(Baggrundsberegninger!Z23&gt;$K$8*$T$8,Baggrundsberegninger!Z23&lt;0),"",Baggrundsberegninger!Z23)</f>
        <v>67.459369431712901</v>
      </c>
      <c r="AB32" s="51">
        <f>IF(OR(Baggrundsberegninger!AA23&gt;$K$8*$T$8,Baggrundsberegninger!AA23&lt;0),"",Baggrundsberegninger!AA23)</f>
        <v>66.299962385564712</v>
      </c>
      <c r="AC32" s="53">
        <f>IF(OR(Baggrundsberegninger!AB23&gt;$K$8*$T$8,Baggrundsberegninger!AB23&lt;0),"",Baggrundsberegninger!AB23)</f>
        <v>65.299919994783139</v>
      </c>
      <c r="AD32" s="1"/>
    </row>
    <row r="33" spans="1:30" ht="12.75" customHeight="1" x14ac:dyDescent="0.25">
      <c r="A33" s="2"/>
      <c r="B33" s="28"/>
      <c r="C33" s="19">
        <f>$K$9*20</f>
        <v>8</v>
      </c>
      <c r="D33" s="54" t="str">
        <f>IF(OR(Baggrundsberegninger!C24&gt;$K$8*$T$8,Baggrundsberegninger!C24&lt;0),"",Baggrundsberegninger!C24)</f>
        <v/>
      </c>
      <c r="E33" s="55" t="str">
        <f>IF(OR(Baggrundsberegninger!D24&gt;$K$8*$T$8,Baggrundsberegninger!D24&lt;0),"",Baggrundsberegninger!D24)</f>
        <v/>
      </c>
      <c r="F33" s="55" t="str">
        <f>IF(OR(Baggrundsberegninger!E24&gt;$K$8*$T$8,Baggrundsberegninger!E24&lt;0),"",Baggrundsberegninger!E24)</f>
        <v/>
      </c>
      <c r="G33" s="55" t="str">
        <f>IF(OR(Baggrundsberegninger!F24&gt;$K$8*$T$8,Baggrundsberegninger!F24&lt;0),"",Baggrundsberegninger!F24)</f>
        <v/>
      </c>
      <c r="H33" s="55" t="str">
        <f>IF(OR(Baggrundsberegninger!G24&gt;$K$8*$T$8,Baggrundsberegninger!G24&lt;0),"",Baggrundsberegninger!G24)</f>
        <v/>
      </c>
      <c r="I33" s="55" t="str">
        <f>IF(OR(Baggrundsberegninger!H24&gt;$K$8*$T$8,Baggrundsberegninger!H24&lt;0),"",Baggrundsberegninger!H24)</f>
        <v/>
      </c>
      <c r="J33" s="55">
        <f>IF(OR(Baggrundsberegninger!I24&gt;$K$8*$T$8,Baggrundsberegninger!I24&lt;0),"",Baggrundsberegninger!I24)</f>
        <v>478.31691314448148</v>
      </c>
      <c r="K33" s="55">
        <f>IF(OR(Baggrundsberegninger!J24&gt;$K$8*$T$8,Baggrundsberegninger!J24&lt;0),"",Baggrundsberegninger!J24)</f>
        <v>310.88166549372761</v>
      </c>
      <c r="L33" s="55">
        <f>IF(OR(Baggrundsberegninger!K24&gt;$K$8*$T$8,Baggrundsberegninger!K24&lt;0),"",Baggrundsberegninger!K24)</f>
        <v>227.06257897874525</v>
      </c>
      <c r="M33" s="55">
        <f>IF(OR(Baggrundsberegninger!L24&gt;$K$8*$T$8,Baggrundsberegninger!L24&lt;0),"",Baggrundsberegninger!L24)</f>
        <v>179.07789415654864</v>
      </c>
      <c r="N33" s="55">
        <f>IF(OR(Baggrundsberegninger!M24&gt;$K$8*$T$8,Baggrundsberegninger!M24&lt;0),"",Baggrundsberegninger!M24)</f>
        <v>148.92816296714966</v>
      </c>
      <c r="O33" s="55">
        <f>IF(OR(Baggrundsberegninger!N24&gt;$K$8*$T$8,Baggrundsberegninger!N24&lt;0),"",Baggrundsberegninger!N24)</f>
        <v>128.66081672436738</v>
      </c>
      <c r="P33" s="55">
        <f>IF(OR(Baggrundsberegninger!O24&gt;$K$8*$T$8,Baggrundsberegninger!O24&lt;0),"",Baggrundsberegninger!O24)</f>
        <v>114.3276738801503</v>
      </c>
      <c r="Q33" s="55">
        <f>IF(OR(Baggrundsberegninger!P24&gt;$K$8*$T$8,Baggrundsberegninger!P24&lt;0),"",Baggrundsberegninger!P24)</f>
        <v>103.78656723126292</v>
      </c>
      <c r="R33" s="55">
        <f>IF(OR(Baggrundsberegninger!Q24&gt;$K$8*$T$8,Baggrundsberegninger!Q24&lt;0),"",Baggrundsberegninger!Q24)</f>
        <v>95.791248677532707</v>
      </c>
      <c r="S33" s="55">
        <f>IF(OR(Baggrundsberegninger!R24&gt;$K$8*$T$8,Baggrundsberegninger!R24&lt;0),"",Baggrundsberegninger!R24)</f>
        <v>89.574805930224969</v>
      </c>
      <c r="T33" s="55">
        <f>IF(OR(Baggrundsberegninger!S24&gt;$K$8*$T$8,Baggrundsberegninger!S24&lt;0),"",Baggrundsberegninger!S24)</f>
        <v>84.643016484544944</v>
      </c>
      <c r="U33" s="55">
        <f>IF(OR(Baggrundsberegninger!T24&gt;$K$8*$T$8,Baggrundsberegninger!T24&lt;0),"",Baggrundsberegninger!T24)</f>
        <v>80.664872912012598</v>
      </c>
      <c r="V33" s="55">
        <f>IF(OR(Baggrundsberegninger!U24&gt;$K$8*$T$8,Baggrundsberegninger!U24&lt;0),"",Baggrundsberegninger!U24)</f>
        <v>77.41132107332615</v>
      </c>
      <c r="W33" s="55">
        <f>IF(OR(Baggrundsberegninger!V24&gt;$K$8*$T$8,Baggrundsberegninger!V24&lt;0),"",Baggrundsberegninger!V24)</f>
        <v>74.719353521261866</v>
      </c>
      <c r="X33" s="55">
        <f>IF(OR(Baggrundsberegninger!W24&gt;$K$8*$T$8,Baggrundsberegninger!W24&lt;0),"",Baggrundsberegninger!W24)</f>
        <v>72.470113244672987</v>
      </c>
      <c r="Y33" s="55">
        <f>IF(OR(Baggrundsberegninger!X24&gt;$K$8*$T$8,Baggrundsberegninger!X24&lt;0),"",Baggrundsberegninger!X24)</f>
        <v>70.575075312932867</v>
      </c>
      <c r="Z33" s="55">
        <f>IF(OR(Baggrundsberegninger!Y24&gt;$K$8*$T$8,Baggrundsberegninger!Y24&lt;0),"",Baggrundsberegninger!Y24)</f>
        <v>68.967061208200022</v>
      </c>
      <c r="AA33" s="55">
        <f>IF(OR(Baggrundsberegninger!Z24&gt;$K$8*$T$8,Baggrundsberegninger!Z24&lt;0),"",Baggrundsberegninger!Z24)</f>
        <v>67.594239457363344</v>
      </c>
      <c r="AB33" s="55">
        <f>IF(OR(Baggrundsberegninger!AA24&gt;$K$8*$T$8,Baggrundsberegninger!AA24&lt;0),"",Baggrundsberegninger!AA24)</f>
        <v>66.416025102438383</v>
      </c>
      <c r="AC33" s="56">
        <f>IF(OR(Baggrundsberegninger!AB24&gt;$K$8*$T$8,Baggrundsberegninger!AB24&lt;0),"",Baggrundsberegninger!AB24)</f>
        <v>65.400217618643623</v>
      </c>
      <c r="AD33" s="1"/>
    </row>
    <row r="34" spans="1:30" ht="12.75" customHeight="1" x14ac:dyDescent="0.25">
      <c r="A34" s="2"/>
      <c r="B34" s="29" t="s">
        <v>28</v>
      </c>
      <c r="C34" s="30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2.75" customHeight="1" x14ac:dyDescent="0.25">
      <c r="A35" s="2"/>
      <c r="B35" s="29" t="s">
        <v>36</v>
      </c>
      <c r="C35" s="30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2.75" customHeight="1" x14ac:dyDescent="0.25">
      <c r="A36" s="2"/>
      <c r="B36" s="1"/>
      <c r="C36" s="30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</sheetData>
  <sheetProtection sheet="1"/>
  <phoneticPr fontId="0" type="noConversion"/>
  <conditionalFormatting sqref="D14:AC33">
    <cfRule type="cellIs" dxfId="2" priority="1" stopIfTrue="1" operator="lessThanOrEqual">
      <formula>10</formula>
    </cfRule>
    <cfRule type="cellIs" dxfId="1" priority="2" stopIfTrue="1" operator="between">
      <formula>10</formula>
      <formula>20</formula>
    </cfRule>
    <cfRule type="cellIs" dxfId="0" priority="3" stopIfTrue="1" operator="between">
      <formula>20</formula>
      <formula>50</formula>
    </cfRule>
  </conditionalFormatting>
  <printOptions gridLines="1"/>
  <pageMargins left="0.19685039370078741" right="0.19685039370078741" top="0.78740157480314965" bottom="0.78740157480314965" header="0.51181102362204722" footer="0.51181102362204722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24"/>
  <sheetViews>
    <sheetView workbookViewId="0">
      <selection sqref="A1:AD27"/>
    </sheetView>
  </sheetViews>
  <sheetFormatPr defaultRowHeight="12.75" x14ac:dyDescent="0.2"/>
  <sheetData>
    <row r="2" spans="2:28" x14ac:dyDescent="0.2">
      <c r="B2" s="31" t="s">
        <v>19</v>
      </c>
      <c r="C2" s="32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4"/>
    </row>
    <row r="3" spans="2:28" x14ac:dyDescent="0.2">
      <c r="B3" s="35" t="s">
        <v>21</v>
      </c>
      <c r="C3" s="36"/>
      <c r="D3" s="37" t="s">
        <v>22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8"/>
    </row>
    <row r="4" spans="2:28" x14ac:dyDescent="0.2">
      <c r="B4" s="39" t="s">
        <v>23</v>
      </c>
      <c r="C4" s="40">
        <f>0.5*Vandløb!$C$9</f>
        <v>6</v>
      </c>
      <c r="D4" s="40">
        <f>Vandløb!$C$9</f>
        <v>12</v>
      </c>
      <c r="E4" s="40">
        <f>D4+Vandløb!$C$9</f>
        <v>24</v>
      </c>
      <c r="F4" s="40">
        <f>E4+Vandløb!$C$9</f>
        <v>36</v>
      </c>
      <c r="G4" s="40">
        <f>F4+Vandløb!$C$9</f>
        <v>48</v>
      </c>
      <c r="H4" s="40">
        <f>G4+Vandløb!$C$9</f>
        <v>60</v>
      </c>
      <c r="I4" s="40">
        <f>H4+Vandløb!$C$9</f>
        <v>72</v>
      </c>
      <c r="J4" s="40">
        <f>I4+Vandløb!$C$9</f>
        <v>84</v>
      </c>
      <c r="K4" s="40">
        <f>J4+Vandløb!$C$9</f>
        <v>96</v>
      </c>
      <c r="L4" s="40">
        <f>K4+Vandløb!$C$9</f>
        <v>108</v>
      </c>
      <c r="M4" s="40">
        <f>L4+Vandløb!$C$9</f>
        <v>120</v>
      </c>
      <c r="N4" s="40">
        <f>M4+Vandløb!$C$9</f>
        <v>132</v>
      </c>
      <c r="O4" s="40">
        <f>N4+Vandløb!$C$9</f>
        <v>144</v>
      </c>
      <c r="P4" s="40">
        <f>O4+Vandløb!$C$9</f>
        <v>156</v>
      </c>
      <c r="Q4" s="40">
        <f>P4+Vandløb!$C$9</f>
        <v>168</v>
      </c>
      <c r="R4" s="40">
        <f>Q4+Vandløb!$C$9</f>
        <v>180</v>
      </c>
      <c r="S4" s="40">
        <f>R4+Vandløb!$C$9</f>
        <v>192</v>
      </c>
      <c r="T4" s="40">
        <f>S4+Vandløb!$C$9</f>
        <v>204</v>
      </c>
      <c r="U4" s="40">
        <f>T4+Vandløb!$C$9</f>
        <v>216</v>
      </c>
      <c r="V4" s="40">
        <f>U4+Vandløb!$C$9</f>
        <v>228</v>
      </c>
      <c r="W4" s="40">
        <f>V4+Vandløb!$C$9</f>
        <v>240</v>
      </c>
      <c r="X4" s="40">
        <f>W4+Vandløb!$C$9</f>
        <v>252</v>
      </c>
      <c r="Y4" s="40">
        <f>X4+Vandløb!$C$9</f>
        <v>264</v>
      </c>
      <c r="Z4" s="40">
        <f>Y4+Vandløb!$C$9</f>
        <v>276</v>
      </c>
      <c r="AA4" s="40">
        <f>Z4+Vandløb!$C$9</f>
        <v>288</v>
      </c>
      <c r="AB4" s="41">
        <f>AA4+Vandløb!$C$9</f>
        <v>300</v>
      </c>
    </row>
    <row r="5" spans="2:28" x14ac:dyDescent="0.2">
      <c r="B5" s="35">
        <f>Vandløb!$K$9*1</f>
        <v>0.4</v>
      </c>
      <c r="C5" s="42">
        <f>1/((((+EXP(-(1*PI())*(1*PI())*(Vandløb!D$13/Vandløb!$C$3)*Vandløb!$C$6/(Vandløb!$C$4*Vandløb!$C$3))*COS(1*PI()*$B5/Vandløb!$C$3)+EXP(-(2*PI())*(2*PI())*(Vandløb!D$13/Vandløb!$C$3)*Vandløb!$C$6/(Vandløb!$C$4*Vandløb!$C$3))*COS(2*PI()*$B5/Vandløb!$C$3)+EXP(-(3*PI())*(3*PI())*(Vandløb!D$13/Vandløb!$C$3)*Vandløb!$C$6/(Vandløb!$C$4*Vandløb!$C$3))*COS(3*PI()*$B5/Vandløb!$C$3)+EXP(-(4*PI())*(4*PI())*(Vandløb!D$13/Vandløb!$C$3)*Vandløb!$C$6/(Vandløb!$C$4*Vandløb!$C$3))*COS(4*PI()*$B5/Vandløb!$C$3)+EXP(-(5*PI())*(5*PI())*(Vandløb!D$13/Vandløb!$C$3)*Vandløb!$C$6/(Vandløb!$C$4*Vandløb!$C$3))*COS(5*PI()*$B5/Vandløb!$C$3)+EXP(-(6*PI())*(6*PI())*(Vandløb!D$13/Vandløb!$C$3)*Vandløb!$C$6/(Vandløb!$C$4*Vandløb!$C$3))*COS(6*PI()*$B5/Vandløb!$C$3)+EXP(-(7*PI())*(7*PI())*(Vandløb!D$13/Vandløb!$C$3)*Vandløb!$C$6/(Vandløb!$C$4*Vandløb!$C$3))*COS(7*PI()*$B5/Vandløb!$C$3)+EXP(-(8*PI())*(8*PI())*(Vandløb!D$13/Vandløb!$C$3)*Vandløb!$C$6/(Vandløb!$C$4*Vandløb!$C$3))*COS(8*PI()*$B5/Vandløb!$C$3)+EXP(-(9*PI())*(9*PI())*(Vandløb!D$13/Vandløb!$C$3)*Vandløb!$C$6/(Vandløb!$C$4*Vandløb!$C$3))*COS(9*PI()*$B5/Vandløb!$C$3)+EXP(-(10*PI())*(10*PI())*(Vandløb!D$13/Vandløb!$C$3)*Vandløb!$C$6/(Vandløb!$C$4*Vandløb!$C$3))*COS(10*PI()*$B5/Vandløb!$C$3))*2+1)*Vandløb!$C$7*Vandløb!$C$8/(Vandløb!$C$5+Vandløb!$C$7))/Vandløb!$C$8)</f>
        <v>8.7758377525716948</v>
      </c>
      <c r="D5" s="43">
        <f>1/((((+EXP(-(1*PI())*(1*PI())*(Vandløb!E$13/Vandløb!$C$3)*Vandløb!$C$6/(Vandløb!$C$4*Vandløb!$C$3))*COS(1*PI()*$B5/Vandløb!$C$3)+EXP(-(2*PI())*(2*PI())*(Vandløb!E$13/Vandløb!$C$3)*Vandløb!$C$6/(Vandløb!$C$4*Vandløb!$C$3))*COS(2*PI()*$B5/Vandløb!$C$3)+EXP(-(3*PI())*(3*PI())*(Vandløb!E$13/Vandløb!$C$3)*Vandløb!$C$6/(Vandløb!$C$4*Vandløb!$C$3))*COS(3*PI()*$B5/Vandløb!$C$3)+EXP(-(4*PI())*(4*PI())*(Vandløb!E$13/Vandløb!$C$3)*Vandløb!$C$6/(Vandløb!$C$4*Vandløb!$C$3))*COS(4*PI()*$B5/Vandløb!$C$3)+EXP(-(5*PI())*(5*PI())*(Vandløb!E$13/Vandløb!$C$3)*Vandløb!$C$6/(Vandløb!$C$4*Vandløb!$C$3))*COS(5*PI()*$B5/Vandløb!$C$3)+EXP(-(6*PI())*(6*PI())*(Vandløb!E$13/Vandløb!$C$3)*Vandløb!$C$6/(Vandløb!$C$4*Vandløb!$C$3))*COS(6*PI()*$B5/Vandløb!$C$3)+EXP(-(7*PI())*(7*PI())*(Vandløb!E$13/Vandløb!$C$3)*Vandløb!$C$6/(Vandløb!$C$4*Vandløb!$C$3))*COS(7*PI()*$B5/Vandløb!$C$3)+EXP(-(8*PI())*(8*PI())*(Vandløb!E$13/Vandløb!$C$3)*Vandløb!$C$6/(Vandløb!$C$4*Vandløb!$C$3))*COS(8*PI()*$B5/Vandløb!$C$3)+EXP(-(9*PI())*(9*PI())*(Vandløb!E$13/Vandløb!$C$3)*Vandløb!$C$6/(Vandløb!$C$4*Vandløb!$C$3))*COS(9*PI()*$B5/Vandløb!$C$3)+EXP(-(10*PI())*(10*PI())*(Vandløb!E$13/Vandløb!$C$3)*Vandløb!$C$6/(Vandløb!$C$4*Vandløb!$C$3))*COS(10*PI()*$B5/Vandløb!$C$3))*2+1)*Vandløb!$C$7*Vandløb!$C$8/(Vandløb!$C$5+Vandløb!$C$7))/Vandløb!$C$8)</f>
        <v>11.767231463719153</v>
      </c>
      <c r="E5" s="43">
        <f>1/((((+EXP(-(1*PI())*(1*PI())*(Vandløb!F$13/Vandløb!$C$3)*Vandløb!$C$6/(Vandløb!$C$4*Vandløb!$C$3))*COS(1*PI()*$B5/Vandløb!$C$3)+EXP(-(2*PI())*(2*PI())*(Vandløb!F$13/Vandløb!$C$3)*Vandløb!$C$6/(Vandløb!$C$4*Vandløb!$C$3))*COS(2*PI()*$B5/Vandløb!$C$3)+EXP(-(3*PI())*(3*PI())*(Vandløb!F$13/Vandløb!$C$3)*Vandløb!$C$6/(Vandløb!$C$4*Vandløb!$C$3))*COS(3*PI()*$B5/Vandløb!$C$3)+EXP(-(4*PI())*(4*PI())*(Vandløb!F$13/Vandløb!$C$3)*Vandløb!$C$6/(Vandløb!$C$4*Vandløb!$C$3))*COS(4*PI()*$B5/Vandløb!$C$3)+EXP(-(5*PI())*(5*PI())*(Vandløb!F$13/Vandløb!$C$3)*Vandløb!$C$6/(Vandløb!$C$4*Vandløb!$C$3))*COS(5*PI()*$B5/Vandløb!$C$3)+EXP(-(6*PI())*(6*PI())*(Vandløb!F$13/Vandløb!$C$3)*Vandløb!$C$6/(Vandløb!$C$4*Vandløb!$C$3))*COS(6*PI()*$B5/Vandløb!$C$3)+EXP(-(7*PI())*(7*PI())*(Vandløb!F$13/Vandløb!$C$3)*Vandløb!$C$6/(Vandløb!$C$4*Vandløb!$C$3))*COS(7*PI()*$B5/Vandløb!$C$3)+EXP(-(8*PI())*(8*PI())*(Vandløb!F$13/Vandløb!$C$3)*Vandløb!$C$6/(Vandløb!$C$4*Vandløb!$C$3))*COS(8*PI()*$B5/Vandløb!$C$3)+EXP(-(9*PI())*(9*PI())*(Vandløb!F$13/Vandløb!$C$3)*Vandløb!$C$6/(Vandløb!$C$4*Vandløb!$C$3))*COS(9*PI()*$B5/Vandløb!$C$3)+EXP(-(10*PI())*(10*PI())*(Vandløb!F$13/Vandløb!$C$3)*Vandløb!$C$6/(Vandløb!$C$4*Vandløb!$C$3))*COS(10*PI()*$B5/Vandløb!$C$3))*2+1)*Vandløb!$C$7*Vandløb!$C$8/(Vandløb!$C$5+Vandløb!$C$7))/Vandløb!$C$8)</f>
        <v>16.203473913473022</v>
      </c>
      <c r="F5" s="43">
        <f>1/((((+EXP(-(1*PI())*(1*PI())*(Vandløb!G$13/Vandløb!$C$3)*Vandløb!$C$6/(Vandløb!$C$4*Vandløb!$C$3))*COS(1*PI()*$B5/Vandløb!$C$3)+EXP(-(2*PI())*(2*PI())*(Vandløb!G$13/Vandløb!$C$3)*Vandløb!$C$6/(Vandløb!$C$4*Vandløb!$C$3))*COS(2*PI()*$B5/Vandløb!$C$3)+EXP(-(3*PI())*(3*PI())*(Vandløb!G$13/Vandløb!$C$3)*Vandløb!$C$6/(Vandløb!$C$4*Vandløb!$C$3))*COS(3*PI()*$B5/Vandløb!$C$3)+EXP(-(4*PI())*(4*PI())*(Vandløb!G$13/Vandløb!$C$3)*Vandløb!$C$6/(Vandløb!$C$4*Vandløb!$C$3))*COS(4*PI()*$B5/Vandløb!$C$3)+EXP(-(5*PI())*(5*PI())*(Vandløb!G$13/Vandløb!$C$3)*Vandløb!$C$6/(Vandløb!$C$4*Vandløb!$C$3))*COS(5*PI()*$B5/Vandløb!$C$3)+EXP(-(6*PI())*(6*PI())*(Vandløb!G$13/Vandløb!$C$3)*Vandløb!$C$6/(Vandløb!$C$4*Vandløb!$C$3))*COS(6*PI()*$B5/Vandløb!$C$3)+EXP(-(7*PI())*(7*PI())*(Vandløb!G$13/Vandløb!$C$3)*Vandløb!$C$6/(Vandløb!$C$4*Vandløb!$C$3))*COS(7*PI()*$B5/Vandløb!$C$3)+EXP(-(8*PI())*(8*PI())*(Vandløb!G$13/Vandløb!$C$3)*Vandløb!$C$6/(Vandløb!$C$4*Vandløb!$C$3))*COS(8*PI()*$B5/Vandløb!$C$3)+EXP(-(9*PI())*(9*PI())*(Vandløb!G$13/Vandløb!$C$3)*Vandløb!$C$6/(Vandløb!$C$4*Vandløb!$C$3))*COS(9*PI()*$B5/Vandløb!$C$3)+EXP(-(10*PI())*(10*PI())*(Vandløb!G$13/Vandløb!$C$3)*Vandløb!$C$6/(Vandløb!$C$4*Vandløb!$C$3))*COS(10*PI()*$B5/Vandløb!$C$3))*2+1)*Vandløb!$C$7*Vandløb!$C$8/(Vandløb!$C$5+Vandløb!$C$7))/Vandløb!$C$8)</f>
        <v>19.669502180535151</v>
      </c>
      <c r="G5" s="43">
        <f>1/((((+EXP(-(1*PI())*(1*PI())*(Vandløb!H$13/Vandløb!$C$3)*Vandløb!$C$6/(Vandløb!$C$4*Vandløb!$C$3))*COS(1*PI()*$B5/Vandløb!$C$3)+EXP(-(2*PI())*(2*PI())*(Vandløb!H$13/Vandløb!$C$3)*Vandløb!$C$6/(Vandløb!$C$4*Vandløb!$C$3))*COS(2*PI()*$B5/Vandløb!$C$3)+EXP(-(3*PI())*(3*PI())*(Vandløb!H$13/Vandløb!$C$3)*Vandløb!$C$6/(Vandløb!$C$4*Vandløb!$C$3))*COS(3*PI()*$B5/Vandløb!$C$3)+EXP(-(4*PI())*(4*PI())*(Vandløb!H$13/Vandløb!$C$3)*Vandløb!$C$6/(Vandløb!$C$4*Vandløb!$C$3))*COS(4*PI()*$B5/Vandløb!$C$3)+EXP(-(5*PI())*(5*PI())*(Vandløb!H$13/Vandløb!$C$3)*Vandløb!$C$6/(Vandløb!$C$4*Vandløb!$C$3))*COS(5*PI()*$B5/Vandløb!$C$3)+EXP(-(6*PI())*(6*PI())*(Vandløb!H$13/Vandløb!$C$3)*Vandløb!$C$6/(Vandløb!$C$4*Vandløb!$C$3))*COS(6*PI()*$B5/Vandløb!$C$3)+EXP(-(7*PI())*(7*PI())*(Vandløb!H$13/Vandløb!$C$3)*Vandløb!$C$6/(Vandløb!$C$4*Vandløb!$C$3))*COS(7*PI()*$B5/Vandløb!$C$3)+EXP(-(8*PI())*(8*PI())*(Vandløb!H$13/Vandløb!$C$3)*Vandløb!$C$6/(Vandløb!$C$4*Vandløb!$C$3))*COS(8*PI()*$B5/Vandløb!$C$3)+EXP(-(9*PI())*(9*PI())*(Vandløb!H$13/Vandløb!$C$3)*Vandløb!$C$6/(Vandløb!$C$4*Vandløb!$C$3))*COS(9*PI()*$B5/Vandløb!$C$3)+EXP(-(10*PI())*(10*PI())*(Vandløb!H$13/Vandløb!$C$3)*Vandløb!$C$6/(Vandløb!$C$4*Vandløb!$C$3))*COS(10*PI()*$B5/Vandløb!$C$3))*2+1)*Vandløb!$C$7*Vandløb!$C$8/(Vandløb!$C$5+Vandløb!$C$7))/Vandløb!$C$8)</f>
        <v>22.611664773271876</v>
      </c>
      <c r="H5" s="43">
        <f>1/((((+EXP(-(1*PI())*(1*PI())*(Vandløb!I$13/Vandløb!$C$3)*Vandløb!$C$6/(Vandløb!$C$4*Vandløb!$C$3))*COS(1*PI()*$B5/Vandløb!$C$3)+EXP(-(2*PI())*(2*PI())*(Vandløb!I$13/Vandløb!$C$3)*Vandløb!$C$6/(Vandløb!$C$4*Vandløb!$C$3))*COS(2*PI()*$B5/Vandløb!$C$3)+EXP(-(3*PI())*(3*PI())*(Vandløb!I$13/Vandløb!$C$3)*Vandløb!$C$6/(Vandløb!$C$4*Vandløb!$C$3))*COS(3*PI()*$B5/Vandløb!$C$3)+EXP(-(4*PI())*(4*PI())*(Vandløb!I$13/Vandløb!$C$3)*Vandløb!$C$6/(Vandløb!$C$4*Vandløb!$C$3))*COS(4*PI()*$B5/Vandløb!$C$3)+EXP(-(5*PI())*(5*PI())*(Vandløb!I$13/Vandløb!$C$3)*Vandløb!$C$6/(Vandløb!$C$4*Vandløb!$C$3))*COS(5*PI()*$B5/Vandløb!$C$3)+EXP(-(6*PI())*(6*PI())*(Vandløb!I$13/Vandløb!$C$3)*Vandløb!$C$6/(Vandløb!$C$4*Vandløb!$C$3))*COS(6*PI()*$B5/Vandløb!$C$3)+EXP(-(7*PI())*(7*PI())*(Vandløb!I$13/Vandløb!$C$3)*Vandløb!$C$6/(Vandløb!$C$4*Vandløb!$C$3))*COS(7*PI()*$B5/Vandløb!$C$3)+EXP(-(8*PI())*(8*PI())*(Vandløb!I$13/Vandløb!$C$3)*Vandløb!$C$6/(Vandløb!$C$4*Vandløb!$C$3))*COS(8*PI()*$B5/Vandløb!$C$3)+EXP(-(9*PI())*(9*PI())*(Vandløb!I$13/Vandløb!$C$3)*Vandløb!$C$6/(Vandløb!$C$4*Vandløb!$C$3))*COS(9*PI()*$B5/Vandløb!$C$3)+EXP(-(10*PI())*(10*PI())*(Vandløb!I$13/Vandløb!$C$3)*Vandløb!$C$6/(Vandløb!$C$4*Vandløb!$C$3))*COS(10*PI()*$B5/Vandløb!$C$3))*2+1)*Vandløb!$C$7*Vandløb!$C$8/(Vandløb!$C$5+Vandløb!$C$7))/Vandløb!$C$8)</f>
        <v>25.21328194240256</v>
      </c>
      <c r="I5" s="43">
        <f>1/((((+EXP(-(1*PI())*(1*PI())*(Vandløb!J$13/Vandløb!$C$3)*Vandløb!$C$6/(Vandløb!$C$4*Vandløb!$C$3))*COS(1*PI()*$B5/Vandløb!$C$3)+EXP(-(2*PI())*(2*PI())*(Vandløb!J$13/Vandløb!$C$3)*Vandløb!$C$6/(Vandløb!$C$4*Vandløb!$C$3))*COS(2*PI()*$B5/Vandløb!$C$3)+EXP(-(3*PI())*(3*PI())*(Vandløb!J$13/Vandløb!$C$3)*Vandløb!$C$6/(Vandløb!$C$4*Vandløb!$C$3))*COS(3*PI()*$B5/Vandløb!$C$3)+EXP(-(4*PI())*(4*PI())*(Vandløb!J$13/Vandløb!$C$3)*Vandløb!$C$6/(Vandløb!$C$4*Vandløb!$C$3))*COS(4*PI()*$B5/Vandløb!$C$3)+EXP(-(5*PI())*(5*PI())*(Vandløb!J$13/Vandløb!$C$3)*Vandløb!$C$6/(Vandløb!$C$4*Vandløb!$C$3))*COS(5*PI()*$B5/Vandløb!$C$3)+EXP(-(6*PI())*(6*PI())*(Vandløb!J$13/Vandløb!$C$3)*Vandløb!$C$6/(Vandløb!$C$4*Vandløb!$C$3))*COS(6*PI()*$B5/Vandløb!$C$3)+EXP(-(7*PI())*(7*PI())*(Vandløb!J$13/Vandløb!$C$3)*Vandløb!$C$6/(Vandløb!$C$4*Vandløb!$C$3))*COS(7*PI()*$B5/Vandløb!$C$3)+EXP(-(8*PI())*(8*PI())*(Vandløb!J$13/Vandløb!$C$3)*Vandløb!$C$6/(Vandløb!$C$4*Vandløb!$C$3))*COS(8*PI()*$B5/Vandløb!$C$3)+EXP(-(9*PI())*(9*PI())*(Vandløb!J$13/Vandløb!$C$3)*Vandløb!$C$6/(Vandløb!$C$4*Vandløb!$C$3))*COS(9*PI()*$B5/Vandløb!$C$3)+EXP(-(10*PI())*(10*PI())*(Vandløb!J$13/Vandløb!$C$3)*Vandløb!$C$6/(Vandløb!$C$4*Vandløb!$C$3))*COS(10*PI()*$B5/Vandløb!$C$3))*2+1)*Vandløb!$C$7*Vandløb!$C$8/(Vandløb!$C$5+Vandløb!$C$7))/Vandløb!$C$8)</f>
        <v>27.570664915731712</v>
      </c>
      <c r="J5" s="43">
        <f>1/((((+EXP(-(1*PI())*(1*PI())*(Vandløb!K$13/Vandløb!$C$3)*Vandløb!$C$6/(Vandløb!$C$4*Vandløb!$C$3))*COS(1*PI()*$B5/Vandløb!$C$3)+EXP(-(2*PI())*(2*PI())*(Vandløb!K$13/Vandløb!$C$3)*Vandløb!$C$6/(Vandløb!$C$4*Vandløb!$C$3))*COS(2*PI()*$B5/Vandløb!$C$3)+EXP(-(3*PI())*(3*PI())*(Vandløb!K$13/Vandløb!$C$3)*Vandløb!$C$6/(Vandløb!$C$4*Vandløb!$C$3))*COS(3*PI()*$B5/Vandløb!$C$3)+EXP(-(4*PI())*(4*PI())*(Vandløb!K$13/Vandløb!$C$3)*Vandløb!$C$6/(Vandløb!$C$4*Vandløb!$C$3))*COS(4*PI()*$B5/Vandløb!$C$3)+EXP(-(5*PI())*(5*PI())*(Vandløb!K$13/Vandløb!$C$3)*Vandløb!$C$6/(Vandløb!$C$4*Vandløb!$C$3))*COS(5*PI()*$B5/Vandløb!$C$3)+EXP(-(6*PI())*(6*PI())*(Vandløb!K$13/Vandløb!$C$3)*Vandløb!$C$6/(Vandløb!$C$4*Vandløb!$C$3))*COS(6*PI()*$B5/Vandløb!$C$3)+EXP(-(7*PI())*(7*PI())*(Vandløb!K$13/Vandløb!$C$3)*Vandløb!$C$6/(Vandløb!$C$4*Vandløb!$C$3))*COS(7*PI()*$B5/Vandløb!$C$3)+EXP(-(8*PI())*(8*PI())*(Vandløb!K$13/Vandløb!$C$3)*Vandløb!$C$6/(Vandløb!$C$4*Vandløb!$C$3))*COS(8*PI()*$B5/Vandløb!$C$3)+EXP(-(9*PI())*(9*PI())*(Vandløb!K$13/Vandløb!$C$3)*Vandløb!$C$6/(Vandløb!$C$4*Vandløb!$C$3))*COS(9*PI()*$B5/Vandløb!$C$3)+EXP(-(10*PI())*(10*PI())*(Vandløb!K$13/Vandløb!$C$3)*Vandløb!$C$6/(Vandløb!$C$4*Vandløb!$C$3))*COS(10*PI()*$B5/Vandløb!$C$3))*2+1)*Vandløb!$C$7*Vandløb!$C$8/(Vandløb!$C$5+Vandløb!$C$7))/Vandløb!$C$8)</f>
        <v>29.741620263523785</v>
      </c>
      <c r="K5" s="43">
        <f>1/((((+EXP(-(1*PI())*(1*PI())*(Vandløb!L$13/Vandløb!$C$3)*Vandløb!$C$6/(Vandløb!$C$4*Vandløb!$C$3))*COS(1*PI()*$B5/Vandløb!$C$3)+EXP(-(2*PI())*(2*PI())*(Vandløb!L$13/Vandløb!$C$3)*Vandløb!$C$6/(Vandløb!$C$4*Vandløb!$C$3))*COS(2*PI()*$B5/Vandløb!$C$3)+EXP(-(3*PI())*(3*PI())*(Vandløb!L$13/Vandløb!$C$3)*Vandløb!$C$6/(Vandløb!$C$4*Vandløb!$C$3))*COS(3*PI()*$B5/Vandløb!$C$3)+EXP(-(4*PI())*(4*PI())*(Vandløb!L$13/Vandløb!$C$3)*Vandløb!$C$6/(Vandløb!$C$4*Vandløb!$C$3))*COS(4*PI()*$B5/Vandløb!$C$3)+EXP(-(5*PI())*(5*PI())*(Vandløb!L$13/Vandløb!$C$3)*Vandløb!$C$6/(Vandløb!$C$4*Vandløb!$C$3))*COS(5*PI()*$B5/Vandløb!$C$3)+EXP(-(6*PI())*(6*PI())*(Vandløb!L$13/Vandløb!$C$3)*Vandløb!$C$6/(Vandløb!$C$4*Vandløb!$C$3))*COS(6*PI()*$B5/Vandløb!$C$3)+EXP(-(7*PI())*(7*PI())*(Vandløb!L$13/Vandløb!$C$3)*Vandløb!$C$6/(Vandløb!$C$4*Vandløb!$C$3))*COS(7*PI()*$B5/Vandløb!$C$3)+EXP(-(8*PI())*(8*PI())*(Vandløb!L$13/Vandløb!$C$3)*Vandløb!$C$6/(Vandløb!$C$4*Vandløb!$C$3))*COS(8*PI()*$B5/Vandløb!$C$3)+EXP(-(9*PI())*(9*PI())*(Vandløb!L$13/Vandløb!$C$3)*Vandløb!$C$6/(Vandløb!$C$4*Vandløb!$C$3))*COS(9*PI()*$B5/Vandløb!$C$3)+EXP(-(10*PI())*(10*PI())*(Vandløb!L$13/Vandløb!$C$3)*Vandløb!$C$6/(Vandløb!$C$4*Vandløb!$C$3))*COS(10*PI()*$B5/Vandløb!$C$3))*2+1)*Vandløb!$C$7*Vandløb!$C$8/(Vandløb!$C$5+Vandløb!$C$7))/Vandløb!$C$8)</f>
        <v>31.763550869830205</v>
      </c>
      <c r="L5" s="43">
        <f>1/((((+EXP(-(1*PI())*(1*PI())*(Vandløb!M$13/Vandløb!$C$3)*Vandløb!$C$6/(Vandløb!$C$4*Vandløb!$C$3))*COS(1*PI()*$B5/Vandløb!$C$3)+EXP(-(2*PI())*(2*PI())*(Vandløb!M$13/Vandløb!$C$3)*Vandløb!$C$6/(Vandløb!$C$4*Vandløb!$C$3))*COS(2*PI()*$B5/Vandløb!$C$3)+EXP(-(3*PI())*(3*PI())*(Vandløb!M$13/Vandløb!$C$3)*Vandløb!$C$6/(Vandløb!$C$4*Vandløb!$C$3))*COS(3*PI()*$B5/Vandløb!$C$3)+EXP(-(4*PI())*(4*PI())*(Vandløb!M$13/Vandløb!$C$3)*Vandløb!$C$6/(Vandløb!$C$4*Vandløb!$C$3))*COS(4*PI()*$B5/Vandløb!$C$3)+EXP(-(5*PI())*(5*PI())*(Vandløb!M$13/Vandløb!$C$3)*Vandløb!$C$6/(Vandløb!$C$4*Vandløb!$C$3))*COS(5*PI()*$B5/Vandløb!$C$3)+EXP(-(6*PI())*(6*PI())*(Vandløb!M$13/Vandløb!$C$3)*Vandløb!$C$6/(Vandløb!$C$4*Vandløb!$C$3))*COS(6*PI()*$B5/Vandløb!$C$3)+EXP(-(7*PI())*(7*PI())*(Vandløb!M$13/Vandløb!$C$3)*Vandløb!$C$6/(Vandløb!$C$4*Vandløb!$C$3))*COS(7*PI()*$B5/Vandløb!$C$3)+EXP(-(8*PI())*(8*PI())*(Vandløb!M$13/Vandløb!$C$3)*Vandløb!$C$6/(Vandløb!$C$4*Vandløb!$C$3))*COS(8*PI()*$B5/Vandløb!$C$3)+EXP(-(9*PI())*(9*PI())*(Vandløb!M$13/Vandløb!$C$3)*Vandløb!$C$6/(Vandløb!$C$4*Vandløb!$C$3))*COS(9*PI()*$B5/Vandløb!$C$3)+EXP(-(10*PI())*(10*PI())*(Vandløb!M$13/Vandløb!$C$3)*Vandløb!$C$6/(Vandløb!$C$4*Vandløb!$C$3))*COS(10*PI()*$B5/Vandløb!$C$3))*2+1)*Vandløb!$C$7*Vandløb!$C$8/(Vandløb!$C$5+Vandløb!$C$7))/Vandløb!$C$8)</f>
        <v>33.661463549404239</v>
      </c>
      <c r="M5" s="43">
        <f>1/((((+EXP(-(1*PI())*(1*PI())*(Vandløb!N$13/Vandløb!$C$3)*Vandløb!$C$6/(Vandløb!$C$4*Vandløb!$C$3))*COS(1*PI()*$B5/Vandløb!$C$3)+EXP(-(2*PI())*(2*PI())*(Vandløb!N$13/Vandløb!$C$3)*Vandløb!$C$6/(Vandløb!$C$4*Vandløb!$C$3))*COS(2*PI()*$B5/Vandløb!$C$3)+EXP(-(3*PI())*(3*PI())*(Vandløb!N$13/Vandløb!$C$3)*Vandløb!$C$6/(Vandløb!$C$4*Vandløb!$C$3))*COS(3*PI()*$B5/Vandløb!$C$3)+EXP(-(4*PI())*(4*PI())*(Vandløb!N$13/Vandløb!$C$3)*Vandløb!$C$6/(Vandløb!$C$4*Vandløb!$C$3))*COS(4*PI()*$B5/Vandløb!$C$3)+EXP(-(5*PI())*(5*PI())*(Vandløb!N$13/Vandløb!$C$3)*Vandløb!$C$6/(Vandløb!$C$4*Vandløb!$C$3))*COS(5*PI()*$B5/Vandløb!$C$3)+EXP(-(6*PI())*(6*PI())*(Vandløb!N$13/Vandløb!$C$3)*Vandløb!$C$6/(Vandløb!$C$4*Vandløb!$C$3))*COS(6*PI()*$B5/Vandløb!$C$3)+EXP(-(7*PI())*(7*PI())*(Vandløb!N$13/Vandløb!$C$3)*Vandløb!$C$6/(Vandløb!$C$4*Vandløb!$C$3))*COS(7*PI()*$B5/Vandløb!$C$3)+EXP(-(8*PI())*(8*PI())*(Vandløb!N$13/Vandløb!$C$3)*Vandløb!$C$6/(Vandløb!$C$4*Vandløb!$C$3))*COS(8*PI()*$B5/Vandløb!$C$3)+EXP(-(9*PI())*(9*PI())*(Vandløb!N$13/Vandløb!$C$3)*Vandløb!$C$6/(Vandløb!$C$4*Vandløb!$C$3))*COS(9*PI()*$B5/Vandløb!$C$3)+EXP(-(10*PI())*(10*PI())*(Vandløb!N$13/Vandløb!$C$3)*Vandløb!$C$6/(Vandløb!$C$4*Vandløb!$C$3))*COS(10*PI()*$B5/Vandløb!$C$3))*2+1)*Vandløb!$C$7*Vandløb!$C$8/(Vandløb!$C$5+Vandløb!$C$7))/Vandløb!$C$8)</f>
        <v>35.452061553323482</v>
      </c>
      <c r="N5" s="43">
        <f>1/((((+EXP(-(1*PI())*(1*PI())*(Vandløb!O$13/Vandløb!$C$3)*Vandløb!$C$6/(Vandløb!$C$4*Vandløb!$C$3))*COS(1*PI()*$B5/Vandløb!$C$3)+EXP(-(2*PI())*(2*PI())*(Vandløb!O$13/Vandløb!$C$3)*Vandløb!$C$6/(Vandløb!$C$4*Vandløb!$C$3))*COS(2*PI()*$B5/Vandløb!$C$3)+EXP(-(3*PI())*(3*PI())*(Vandløb!O$13/Vandløb!$C$3)*Vandløb!$C$6/(Vandløb!$C$4*Vandløb!$C$3))*COS(3*PI()*$B5/Vandløb!$C$3)+EXP(-(4*PI())*(4*PI())*(Vandløb!O$13/Vandløb!$C$3)*Vandløb!$C$6/(Vandløb!$C$4*Vandløb!$C$3))*COS(4*PI()*$B5/Vandløb!$C$3)+EXP(-(5*PI())*(5*PI())*(Vandløb!O$13/Vandløb!$C$3)*Vandløb!$C$6/(Vandløb!$C$4*Vandløb!$C$3))*COS(5*PI()*$B5/Vandløb!$C$3)+EXP(-(6*PI())*(6*PI())*(Vandløb!O$13/Vandløb!$C$3)*Vandløb!$C$6/(Vandløb!$C$4*Vandløb!$C$3))*COS(6*PI()*$B5/Vandløb!$C$3)+EXP(-(7*PI())*(7*PI())*(Vandløb!O$13/Vandløb!$C$3)*Vandløb!$C$6/(Vandløb!$C$4*Vandløb!$C$3))*COS(7*PI()*$B5/Vandløb!$C$3)+EXP(-(8*PI())*(8*PI())*(Vandløb!O$13/Vandløb!$C$3)*Vandløb!$C$6/(Vandløb!$C$4*Vandløb!$C$3))*COS(8*PI()*$B5/Vandløb!$C$3)+EXP(-(9*PI())*(9*PI())*(Vandløb!O$13/Vandløb!$C$3)*Vandløb!$C$6/(Vandløb!$C$4*Vandløb!$C$3))*COS(9*PI()*$B5/Vandløb!$C$3)+EXP(-(10*PI())*(10*PI())*(Vandløb!O$13/Vandløb!$C$3)*Vandløb!$C$6/(Vandløb!$C$4*Vandløb!$C$3))*COS(10*PI()*$B5/Vandløb!$C$3))*2+1)*Vandløb!$C$7*Vandløb!$C$8/(Vandløb!$C$5+Vandløb!$C$7))/Vandløb!$C$8)</f>
        <v>37.146213295645325</v>
      </c>
      <c r="O5" s="43">
        <f>1/((((+EXP(-(1*PI())*(1*PI())*(Vandløb!P$13/Vandløb!$C$3)*Vandløb!$C$6/(Vandløb!$C$4*Vandløb!$C$3))*COS(1*PI()*$B5/Vandløb!$C$3)+EXP(-(2*PI())*(2*PI())*(Vandløb!P$13/Vandløb!$C$3)*Vandløb!$C$6/(Vandløb!$C$4*Vandløb!$C$3))*COS(2*PI()*$B5/Vandløb!$C$3)+EXP(-(3*PI())*(3*PI())*(Vandløb!P$13/Vandløb!$C$3)*Vandløb!$C$6/(Vandløb!$C$4*Vandløb!$C$3))*COS(3*PI()*$B5/Vandløb!$C$3)+EXP(-(4*PI())*(4*PI())*(Vandløb!P$13/Vandløb!$C$3)*Vandløb!$C$6/(Vandløb!$C$4*Vandløb!$C$3))*COS(4*PI()*$B5/Vandløb!$C$3)+EXP(-(5*PI())*(5*PI())*(Vandløb!P$13/Vandløb!$C$3)*Vandløb!$C$6/(Vandløb!$C$4*Vandløb!$C$3))*COS(5*PI()*$B5/Vandløb!$C$3)+EXP(-(6*PI())*(6*PI())*(Vandløb!P$13/Vandløb!$C$3)*Vandløb!$C$6/(Vandløb!$C$4*Vandløb!$C$3))*COS(6*PI()*$B5/Vandløb!$C$3)+EXP(-(7*PI())*(7*PI())*(Vandløb!P$13/Vandløb!$C$3)*Vandløb!$C$6/(Vandløb!$C$4*Vandløb!$C$3))*COS(7*PI()*$B5/Vandløb!$C$3)+EXP(-(8*PI())*(8*PI())*(Vandløb!P$13/Vandløb!$C$3)*Vandløb!$C$6/(Vandløb!$C$4*Vandløb!$C$3))*COS(8*PI()*$B5/Vandløb!$C$3)+EXP(-(9*PI())*(9*PI())*(Vandløb!P$13/Vandløb!$C$3)*Vandløb!$C$6/(Vandløb!$C$4*Vandløb!$C$3))*COS(9*PI()*$B5/Vandløb!$C$3)+EXP(-(10*PI())*(10*PI())*(Vandløb!P$13/Vandløb!$C$3)*Vandløb!$C$6/(Vandløb!$C$4*Vandløb!$C$3))*COS(10*PI()*$B5/Vandløb!$C$3))*2+1)*Vandløb!$C$7*Vandløb!$C$8/(Vandløb!$C$5+Vandløb!$C$7))/Vandløb!$C$8)</f>
        <v>38.750685743171744</v>
      </c>
      <c r="P5" s="43">
        <f>1/((((+EXP(-(1*PI())*(1*PI())*(Vandløb!Q$13/Vandløb!$C$3)*Vandløb!$C$6/(Vandløb!$C$4*Vandløb!$C$3))*COS(1*PI()*$B5/Vandløb!$C$3)+EXP(-(2*PI())*(2*PI())*(Vandløb!Q$13/Vandløb!$C$3)*Vandløb!$C$6/(Vandløb!$C$4*Vandløb!$C$3))*COS(2*PI()*$B5/Vandløb!$C$3)+EXP(-(3*PI())*(3*PI())*(Vandløb!Q$13/Vandløb!$C$3)*Vandløb!$C$6/(Vandløb!$C$4*Vandløb!$C$3))*COS(3*PI()*$B5/Vandløb!$C$3)+EXP(-(4*PI())*(4*PI())*(Vandløb!Q$13/Vandløb!$C$3)*Vandløb!$C$6/(Vandløb!$C$4*Vandløb!$C$3))*COS(4*PI()*$B5/Vandløb!$C$3)+EXP(-(5*PI())*(5*PI())*(Vandløb!Q$13/Vandløb!$C$3)*Vandløb!$C$6/(Vandløb!$C$4*Vandløb!$C$3))*COS(5*PI()*$B5/Vandløb!$C$3)+EXP(-(6*PI())*(6*PI())*(Vandløb!Q$13/Vandløb!$C$3)*Vandløb!$C$6/(Vandløb!$C$4*Vandløb!$C$3))*COS(6*PI()*$B5/Vandløb!$C$3)+EXP(-(7*PI())*(7*PI())*(Vandløb!Q$13/Vandløb!$C$3)*Vandløb!$C$6/(Vandløb!$C$4*Vandløb!$C$3))*COS(7*PI()*$B5/Vandløb!$C$3)+EXP(-(8*PI())*(8*PI())*(Vandløb!Q$13/Vandløb!$C$3)*Vandløb!$C$6/(Vandløb!$C$4*Vandløb!$C$3))*COS(8*PI()*$B5/Vandløb!$C$3)+EXP(-(9*PI())*(9*PI())*(Vandløb!Q$13/Vandløb!$C$3)*Vandløb!$C$6/(Vandløb!$C$4*Vandløb!$C$3))*COS(9*PI()*$B5/Vandløb!$C$3)+EXP(-(10*PI())*(10*PI())*(Vandløb!Q$13/Vandløb!$C$3)*Vandløb!$C$6/(Vandløb!$C$4*Vandløb!$C$3))*COS(10*PI()*$B5/Vandløb!$C$3))*2+1)*Vandløb!$C$7*Vandløb!$C$8/(Vandløb!$C$5+Vandløb!$C$7))/Vandløb!$C$8)</f>
        <v>40.269470147472873</v>
      </c>
      <c r="Q5" s="43">
        <f>1/((((+EXP(-(1*PI())*(1*PI())*(Vandløb!R$13/Vandløb!$C$3)*Vandløb!$C$6/(Vandløb!$C$4*Vandløb!$C$3))*COS(1*PI()*$B5/Vandløb!$C$3)+EXP(-(2*PI())*(2*PI())*(Vandløb!R$13/Vandløb!$C$3)*Vandløb!$C$6/(Vandløb!$C$4*Vandløb!$C$3))*COS(2*PI()*$B5/Vandløb!$C$3)+EXP(-(3*PI())*(3*PI())*(Vandløb!R$13/Vandløb!$C$3)*Vandløb!$C$6/(Vandløb!$C$4*Vandløb!$C$3))*COS(3*PI()*$B5/Vandløb!$C$3)+EXP(-(4*PI())*(4*PI())*(Vandløb!R$13/Vandløb!$C$3)*Vandløb!$C$6/(Vandløb!$C$4*Vandløb!$C$3))*COS(4*PI()*$B5/Vandløb!$C$3)+EXP(-(5*PI())*(5*PI())*(Vandløb!R$13/Vandløb!$C$3)*Vandløb!$C$6/(Vandløb!$C$4*Vandløb!$C$3))*COS(5*PI()*$B5/Vandløb!$C$3)+EXP(-(6*PI())*(6*PI())*(Vandløb!R$13/Vandløb!$C$3)*Vandløb!$C$6/(Vandløb!$C$4*Vandløb!$C$3))*COS(6*PI()*$B5/Vandløb!$C$3)+EXP(-(7*PI())*(7*PI())*(Vandløb!R$13/Vandløb!$C$3)*Vandløb!$C$6/(Vandløb!$C$4*Vandløb!$C$3))*COS(7*PI()*$B5/Vandløb!$C$3)+EXP(-(8*PI())*(8*PI())*(Vandløb!R$13/Vandløb!$C$3)*Vandløb!$C$6/(Vandløb!$C$4*Vandløb!$C$3))*COS(8*PI()*$B5/Vandløb!$C$3)+EXP(-(9*PI())*(9*PI())*(Vandløb!R$13/Vandløb!$C$3)*Vandløb!$C$6/(Vandløb!$C$4*Vandløb!$C$3))*COS(9*PI()*$B5/Vandløb!$C$3)+EXP(-(10*PI())*(10*PI())*(Vandløb!R$13/Vandløb!$C$3)*Vandløb!$C$6/(Vandløb!$C$4*Vandløb!$C$3))*COS(10*PI()*$B5/Vandløb!$C$3))*2+1)*Vandløb!$C$7*Vandløb!$C$8/(Vandløb!$C$5+Vandløb!$C$7))/Vandløb!$C$8)</f>
        <v>41.704815494386501</v>
      </c>
      <c r="R5" s="43">
        <f>1/((((+EXP(-(1*PI())*(1*PI())*(Vandløb!S$13/Vandløb!$C$3)*Vandløb!$C$6/(Vandløb!$C$4*Vandløb!$C$3))*COS(1*PI()*$B5/Vandløb!$C$3)+EXP(-(2*PI())*(2*PI())*(Vandløb!S$13/Vandløb!$C$3)*Vandløb!$C$6/(Vandløb!$C$4*Vandløb!$C$3))*COS(2*PI()*$B5/Vandløb!$C$3)+EXP(-(3*PI())*(3*PI())*(Vandløb!S$13/Vandløb!$C$3)*Vandløb!$C$6/(Vandløb!$C$4*Vandløb!$C$3))*COS(3*PI()*$B5/Vandløb!$C$3)+EXP(-(4*PI())*(4*PI())*(Vandløb!S$13/Vandløb!$C$3)*Vandløb!$C$6/(Vandløb!$C$4*Vandløb!$C$3))*COS(4*PI()*$B5/Vandløb!$C$3)+EXP(-(5*PI())*(5*PI())*(Vandløb!S$13/Vandløb!$C$3)*Vandløb!$C$6/(Vandløb!$C$4*Vandløb!$C$3))*COS(5*PI()*$B5/Vandløb!$C$3)+EXP(-(6*PI())*(6*PI())*(Vandløb!S$13/Vandløb!$C$3)*Vandløb!$C$6/(Vandløb!$C$4*Vandløb!$C$3))*COS(6*PI()*$B5/Vandløb!$C$3)+EXP(-(7*PI())*(7*PI())*(Vandløb!S$13/Vandløb!$C$3)*Vandløb!$C$6/(Vandløb!$C$4*Vandløb!$C$3))*COS(7*PI()*$B5/Vandløb!$C$3)+EXP(-(8*PI())*(8*PI())*(Vandløb!S$13/Vandløb!$C$3)*Vandløb!$C$6/(Vandløb!$C$4*Vandløb!$C$3))*COS(8*PI()*$B5/Vandløb!$C$3)+EXP(-(9*PI())*(9*PI())*(Vandløb!S$13/Vandløb!$C$3)*Vandløb!$C$6/(Vandløb!$C$4*Vandløb!$C$3))*COS(9*PI()*$B5/Vandløb!$C$3)+EXP(-(10*PI())*(10*PI())*(Vandløb!S$13/Vandløb!$C$3)*Vandløb!$C$6/(Vandløb!$C$4*Vandløb!$C$3))*COS(10*PI()*$B5/Vandløb!$C$3))*2+1)*Vandløb!$C$7*Vandløb!$C$8/(Vandløb!$C$5+Vandløb!$C$7))/Vandløb!$C$8)</f>
        <v>43.058017268992771</v>
      </c>
      <c r="S5" s="43">
        <f>1/((((+EXP(-(1*PI())*(1*PI())*(Vandløb!T$13/Vandløb!$C$3)*Vandløb!$C$6/(Vandløb!$C$4*Vandløb!$C$3))*COS(1*PI()*$B5/Vandløb!$C$3)+EXP(-(2*PI())*(2*PI())*(Vandløb!T$13/Vandløb!$C$3)*Vandløb!$C$6/(Vandløb!$C$4*Vandløb!$C$3))*COS(2*PI()*$B5/Vandløb!$C$3)+EXP(-(3*PI())*(3*PI())*(Vandløb!T$13/Vandløb!$C$3)*Vandløb!$C$6/(Vandløb!$C$4*Vandløb!$C$3))*COS(3*PI()*$B5/Vandløb!$C$3)+EXP(-(4*PI())*(4*PI())*(Vandløb!T$13/Vandløb!$C$3)*Vandløb!$C$6/(Vandløb!$C$4*Vandløb!$C$3))*COS(4*PI()*$B5/Vandløb!$C$3)+EXP(-(5*PI())*(5*PI())*(Vandløb!T$13/Vandløb!$C$3)*Vandløb!$C$6/(Vandløb!$C$4*Vandløb!$C$3))*COS(5*PI()*$B5/Vandløb!$C$3)+EXP(-(6*PI())*(6*PI())*(Vandløb!T$13/Vandløb!$C$3)*Vandløb!$C$6/(Vandløb!$C$4*Vandløb!$C$3))*COS(6*PI()*$B5/Vandløb!$C$3)+EXP(-(7*PI())*(7*PI())*(Vandløb!T$13/Vandløb!$C$3)*Vandløb!$C$6/(Vandløb!$C$4*Vandløb!$C$3))*COS(7*PI()*$B5/Vandløb!$C$3)+EXP(-(8*PI())*(8*PI())*(Vandløb!T$13/Vandløb!$C$3)*Vandløb!$C$6/(Vandløb!$C$4*Vandløb!$C$3))*COS(8*PI()*$B5/Vandløb!$C$3)+EXP(-(9*PI())*(9*PI())*(Vandløb!T$13/Vandløb!$C$3)*Vandløb!$C$6/(Vandløb!$C$4*Vandløb!$C$3))*COS(9*PI()*$B5/Vandløb!$C$3)+EXP(-(10*PI())*(10*PI())*(Vandløb!T$13/Vandløb!$C$3)*Vandløb!$C$6/(Vandløb!$C$4*Vandløb!$C$3))*COS(10*PI()*$B5/Vandløb!$C$3))*2+1)*Vandløb!$C$7*Vandløb!$C$8/(Vandløb!$C$5+Vandløb!$C$7))/Vandløb!$C$8)</f>
        <v>44.32999411722772</v>
      </c>
      <c r="T5" s="43">
        <f>1/((((+EXP(-(1*PI())*(1*PI())*(Vandløb!U$13/Vandløb!$C$3)*Vandløb!$C$6/(Vandløb!$C$4*Vandløb!$C$3))*COS(1*PI()*$B5/Vandløb!$C$3)+EXP(-(2*PI())*(2*PI())*(Vandløb!U$13/Vandløb!$C$3)*Vandløb!$C$6/(Vandløb!$C$4*Vandløb!$C$3))*COS(2*PI()*$B5/Vandløb!$C$3)+EXP(-(3*PI())*(3*PI())*(Vandløb!U$13/Vandløb!$C$3)*Vandløb!$C$6/(Vandløb!$C$4*Vandløb!$C$3))*COS(3*PI()*$B5/Vandløb!$C$3)+EXP(-(4*PI())*(4*PI())*(Vandløb!U$13/Vandløb!$C$3)*Vandløb!$C$6/(Vandløb!$C$4*Vandløb!$C$3))*COS(4*PI()*$B5/Vandløb!$C$3)+EXP(-(5*PI())*(5*PI())*(Vandløb!U$13/Vandløb!$C$3)*Vandløb!$C$6/(Vandløb!$C$4*Vandløb!$C$3))*COS(5*PI()*$B5/Vandløb!$C$3)+EXP(-(6*PI())*(6*PI())*(Vandløb!U$13/Vandløb!$C$3)*Vandløb!$C$6/(Vandløb!$C$4*Vandløb!$C$3))*COS(6*PI()*$B5/Vandløb!$C$3)+EXP(-(7*PI())*(7*PI())*(Vandløb!U$13/Vandløb!$C$3)*Vandløb!$C$6/(Vandløb!$C$4*Vandløb!$C$3))*COS(7*PI()*$B5/Vandløb!$C$3)+EXP(-(8*PI())*(8*PI())*(Vandløb!U$13/Vandløb!$C$3)*Vandløb!$C$6/(Vandløb!$C$4*Vandløb!$C$3))*COS(8*PI()*$B5/Vandløb!$C$3)+EXP(-(9*PI())*(9*PI())*(Vandløb!U$13/Vandløb!$C$3)*Vandløb!$C$6/(Vandløb!$C$4*Vandløb!$C$3))*COS(9*PI()*$B5/Vandløb!$C$3)+EXP(-(10*PI())*(10*PI())*(Vandløb!U$13/Vandløb!$C$3)*Vandløb!$C$6/(Vandløb!$C$4*Vandløb!$C$3))*COS(10*PI()*$B5/Vandløb!$C$3))*2+1)*Vandløb!$C$7*Vandløb!$C$8/(Vandløb!$C$5+Vandløb!$C$7))/Vandløb!$C$8)</f>
        <v>45.521684665543823</v>
      </c>
      <c r="U5" s="43">
        <f>1/((((+EXP(-(1*PI())*(1*PI())*(Vandløb!V$13/Vandløb!$C$3)*Vandløb!$C$6/(Vandløb!$C$4*Vandløb!$C$3))*COS(1*PI()*$B5/Vandløb!$C$3)+EXP(-(2*PI())*(2*PI())*(Vandløb!V$13/Vandløb!$C$3)*Vandløb!$C$6/(Vandløb!$C$4*Vandløb!$C$3))*COS(2*PI()*$B5/Vandløb!$C$3)+EXP(-(3*PI())*(3*PI())*(Vandløb!V$13/Vandløb!$C$3)*Vandløb!$C$6/(Vandløb!$C$4*Vandløb!$C$3))*COS(3*PI()*$B5/Vandløb!$C$3)+EXP(-(4*PI())*(4*PI())*(Vandløb!V$13/Vandløb!$C$3)*Vandløb!$C$6/(Vandløb!$C$4*Vandløb!$C$3))*COS(4*PI()*$B5/Vandløb!$C$3)+EXP(-(5*PI())*(5*PI())*(Vandløb!V$13/Vandløb!$C$3)*Vandløb!$C$6/(Vandløb!$C$4*Vandløb!$C$3))*COS(5*PI()*$B5/Vandløb!$C$3)+EXP(-(6*PI())*(6*PI())*(Vandløb!V$13/Vandløb!$C$3)*Vandløb!$C$6/(Vandløb!$C$4*Vandløb!$C$3))*COS(6*PI()*$B5/Vandløb!$C$3)+EXP(-(7*PI())*(7*PI())*(Vandløb!V$13/Vandløb!$C$3)*Vandløb!$C$6/(Vandløb!$C$4*Vandløb!$C$3))*COS(7*PI()*$B5/Vandløb!$C$3)+EXP(-(8*PI())*(8*PI())*(Vandløb!V$13/Vandløb!$C$3)*Vandløb!$C$6/(Vandløb!$C$4*Vandløb!$C$3))*COS(8*PI()*$B5/Vandløb!$C$3)+EXP(-(9*PI())*(9*PI())*(Vandløb!V$13/Vandløb!$C$3)*Vandløb!$C$6/(Vandløb!$C$4*Vandløb!$C$3))*COS(9*PI()*$B5/Vandløb!$C$3)+EXP(-(10*PI())*(10*PI())*(Vandløb!V$13/Vandløb!$C$3)*Vandløb!$C$6/(Vandløb!$C$4*Vandløb!$C$3))*COS(10*PI()*$B5/Vandløb!$C$3))*2+1)*Vandløb!$C$7*Vandløb!$C$8/(Vandløb!$C$5+Vandløb!$C$7))/Vandløb!$C$8)</f>
        <v>46.634297794723707</v>
      </c>
      <c r="V5" s="43">
        <f>1/((((+EXP(-(1*PI())*(1*PI())*(Vandløb!W$13/Vandløb!$C$3)*Vandløb!$C$6/(Vandløb!$C$4*Vandløb!$C$3))*COS(1*PI()*$B5/Vandløb!$C$3)+EXP(-(2*PI())*(2*PI())*(Vandløb!W$13/Vandløb!$C$3)*Vandløb!$C$6/(Vandløb!$C$4*Vandløb!$C$3))*COS(2*PI()*$B5/Vandløb!$C$3)+EXP(-(3*PI())*(3*PI())*(Vandløb!W$13/Vandløb!$C$3)*Vandløb!$C$6/(Vandløb!$C$4*Vandløb!$C$3))*COS(3*PI()*$B5/Vandløb!$C$3)+EXP(-(4*PI())*(4*PI())*(Vandløb!W$13/Vandløb!$C$3)*Vandløb!$C$6/(Vandløb!$C$4*Vandløb!$C$3))*COS(4*PI()*$B5/Vandløb!$C$3)+EXP(-(5*PI())*(5*PI())*(Vandløb!W$13/Vandløb!$C$3)*Vandløb!$C$6/(Vandløb!$C$4*Vandløb!$C$3))*COS(5*PI()*$B5/Vandløb!$C$3)+EXP(-(6*PI())*(6*PI())*(Vandløb!W$13/Vandløb!$C$3)*Vandløb!$C$6/(Vandløb!$C$4*Vandløb!$C$3))*COS(6*PI()*$B5/Vandløb!$C$3)+EXP(-(7*PI())*(7*PI())*(Vandløb!W$13/Vandløb!$C$3)*Vandløb!$C$6/(Vandløb!$C$4*Vandløb!$C$3))*COS(7*PI()*$B5/Vandløb!$C$3)+EXP(-(8*PI())*(8*PI())*(Vandløb!W$13/Vandløb!$C$3)*Vandløb!$C$6/(Vandløb!$C$4*Vandløb!$C$3))*COS(8*PI()*$B5/Vandløb!$C$3)+EXP(-(9*PI())*(9*PI())*(Vandløb!W$13/Vandløb!$C$3)*Vandløb!$C$6/(Vandløb!$C$4*Vandløb!$C$3))*COS(9*PI()*$B5/Vandløb!$C$3)+EXP(-(10*PI())*(10*PI())*(Vandløb!W$13/Vandløb!$C$3)*Vandløb!$C$6/(Vandløb!$C$4*Vandløb!$C$3))*COS(10*PI()*$B5/Vandløb!$C$3))*2+1)*Vandløb!$C$7*Vandløb!$C$8/(Vandløb!$C$5+Vandløb!$C$7))/Vandløb!$C$8)</f>
        <v>47.669448704006449</v>
      </c>
      <c r="W5" s="43">
        <f>1/((((+EXP(-(1*PI())*(1*PI())*(Vandløb!X$13/Vandløb!$C$3)*Vandløb!$C$6/(Vandløb!$C$4*Vandløb!$C$3))*COS(1*PI()*$B5/Vandløb!$C$3)+EXP(-(2*PI())*(2*PI())*(Vandløb!X$13/Vandløb!$C$3)*Vandløb!$C$6/(Vandløb!$C$4*Vandløb!$C$3))*COS(2*PI()*$B5/Vandløb!$C$3)+EXP(-(3*PI())*(3*PI())*(Vandløb!X$13/Vandløb!$C$3)*Vandløb!$C$6/(Vandløb!$C$4*Vandløb!$C$3))*COS(3*PI()*$B5/Vandløb!$C$3)+EXP(-(4*PI())*(4*PI())*(Vandløb!X$13/Vandløb!$C$3)*Vandløb!$C$6/(Vandløb!$C$4*Vandløb!$C$3))*COS(4*PI()*$B5/Vandløb!$C$3)+EXP(-(5*PI())*(5*PI())*(Vandløb!X$13/Vandløb!$C$3)*Vandløb!$C$6/(Vandløb!$C$4*Vandløb!$C$3))*COS(5*PI()*$B5/Vandløb!$C$3)+EXP(-(6*PI())*(6*PI())*(Vandløb!X$13/Vandløb!$C$3)*Vandløb!$C$6/(Vandløb!$C$4*Vandløb!$C$3))*COS(6*PI()*$B5/Vandløb!$C$3)+EXP(-(7*PI())*(7*PI())*(Vandløb!X$13/Vandløb!$C$3)*Vandløb!$C$6/(Vandløb!$C$4*Vandløb!$C$3))*COS(7*PI()*$B5/Vandløb!$C$3)+EXP(-(8*PI())*(8*PI())*(Vandløb!X$13/Vandløb!$C$3)*Vandløb!$C$6/(Vandløb!$C$4*Vandløb!$C$3))*COS(8*PI()*$B5/Vandløb!$C$3)+EXP(-(9*PI())*(9*PI())*(Vandløb!X$13/Vandløb!$C$3)*Vandløb!$C$6/(Vandløb!$C$4*Vandløb!$C$3))*COS(9*PI()*$B5/Vandløb!$C$3)+EXP(-(10*PI())*(10*PI())*(Vandløb!X$13/Vandløb!$C$3)*Vandløb!$C$6/(Vandløb!$C$4*Vandløb!$C$3))*COS(10*PI()*$B5/Vandløb!$C$3))*2+1)*Vandløb!$C$7*Vandløb!$C$8/(Vandløb!$C$5+Vandløb!$C$7))/Vandløb!$C$8)</f>
        <v>48.629210159287837</v>
      </c>
      <c r="X5" s="43">
        <f>1/((((+EXP(-(1*PI())*(1*PI())*(Vandløb!Y$13/Vandløb!$C$3)*Vandløb!$C$6/(Vandløb!$C$4*Vandløb!$C$3))*COS(1*PI()*$B5/Vandløb!$C$3)+EXP(-(2*PI())*(2*PI())*(Vandløb!Y$13/Vandløb!$C$3)*Vandløb!$C$6/(Vandløb!$C$4*Vandløb!$C$3))*COS(2*PI()*$B5/Vandløb!$C$3)+EXP(-(3*PI())*(3*PI())*(Vandløb!Y$13/Vandløb!$C$3)*Vandløb!$C$6/(Vandløb!$C$4*Vandløb!$C$3))*COS(3*PI()*$B5/Vandløb!$C$3)+EXP(-(4*PI())*(4*PI())*(Vandløb!Y$13/Vandløb!$C$3)*Vandløb!$C$6/(Vandløb!$C$4*Vandløb!$C$3))*COS(4*PI()*$B5/Vandløb!$C$3)+EXP(-(5*PI())*(5*PI())*(Vandløb!Y$13/Vandløb!$C$3)*Vandløb!$C$6/(Vandløb!$C$4*Vandløb!$C$3))*COS(5*PI()*$B5/Vandløb!$C$3)+EXP(-(6*PI())*(6*PI())*(Vandløb!Y$13/Vandløb!$C$3)*Vandløb!$C$6/(Vandløb!$C$4*Vandløb!$C$3))*COS(6*PI()*$B5/Vandløb!$C$3)+EXP(-(7*PI())*(7*PI())*(Vandløb!Y$13/Vandløb!$C$3)*Vandløb!$C$6/(Vandløb!$C$4*Vandløb!$C$3))*COS(7*PI()*$B5/Vandløb!$C$3)+EXP(-(8*PI())*(8*PI())*(Vandløb!Y$13/Vandløb!$C$3)*Vandløb!$C$6/(Vandløb!$C$4*Vandløb!$C$3))*COS(8*PI()*$B5/Vandløb!$C$3)+EXP(-(9*PI())*(9*PI())*(Vandløb!Y$13/Vandløb!$C$3)*Vandløb!$C$6/(Vandløb!$C$4*Vandløb!$C$3))*COS(9*PI()*$B5/Vandløb!$C$3)+EXP(-(10*PI())*(10*PI())*(Vandløb!Y$13/Vandløb!$C$3)*Vandløb!$C$6/(Vandløb!$C$4*Vandløb!$C$3))*COS(10*PI()*$B5/Vandløb!$C$3))*2+1)*Vandløb!$C$7*Vandløb!$C$8/(Vandløb!$C$5+Vandløb!$C$7))/Vandløb!$C$8)</f>
        <v>49.516104192312476</v>
      </c>
      <c r="Y5" s="43">
        <f>1/((((+EXP(-(1*PI())*(1*PI())*(Vandløb!Z$13/Vandløb!$C$3)*Vandløb!$C$6/(Vandløb!$C$4*Vandløb!$C$3))*COS(1*PI()*$B5/Vandløb!$C$3)+EXP(-(2*PI())*(2*PI())*(Vandløb!Z$13/Vandløb!$C$3)*Vandløb!$C$6/(Vandløb!$C$4*Vandløb!$C$3))*COS(2*PI()*$B5/Vandløb!$C$3)+EXP(-(3*PI())*(3*PI())*(Vandløb!Z$13/Vandløb!$C$3)*Vandløb!$C$6/(Vandløb!$C$4*Vandløb!$C$3))*COS(3*PI()*$B5/Vandløb!$C$3)+EXP(-(4*PI())*(4*PI())*(Vandløb!Z$13/Vandløb!$C$3)*Vandløb!$C$6/(Vandløb!$C$4*Vandløb!$C$3))*COS(4*PI()*$B5/Vandløb!$C$3)+EXP(-(5*PI())*(5*PI())*(Vandløb!Z$13/Vandløb!$C$3)*Vandløb!$C$6/(Vandløb!$C$4*Vandløb!$C$3))*COS(5*PI()*$B5/Vandløb!$C$3)+EXP(-(6*PI())*(6*PI())*(Vandløb!Z$13/Vandløb!$C$3)*Vandløb!$C$6/(Vandløb!$C$4*Vandløb!$C$3))*COS(6*PI()*$B5/Vandløb!$C$3)+EXP(-(7*PI())*(7*PI())*(Vandløb!Z$13/Vandløb!$C$3)*Vandløb!$C$6/(Vandløb!$C$4*Vandløb!$C$3))*COS(7*PI()*$B5/Vandløb!$C$3)+EXP(-(8*PI())*(8*PI())*(Vandløb!Z$13/Vandløb!$C$3)*Vandløb!$C$6/(Vandløb!$C$4*Vandløb!$C$3))*COS(8*PI()*$B5/Vandløb!$C$3)+EXP(-(9*PI())*(9*PI())*(Vandløb!Z$13/Vandløb!$C$3)*Vandløb!$C$6/(Vandløb!$C$4*Vandløb!$C$3))*COS(9*PI()*$B5/Vandløb!$C$3)+EXP(-(10*PI())*(10*PI())*(Vandløb!Z$13/Vandløb!$C$3)*Vandløb!$C$6/(Vandløb!$C$4*Vandløb!$C$3))*COS(10*PI()*$B5/Vandløb!$C$3))*2+1)*Vandløb!$C$7*Vandløb!$C$8/(Vandløb!$C$5+Vandløb!$C$7))/Vandløb!$C$8)</f>
        <v>50.333054961050991</v>
      </c>
      <c r="Z5" s="43">
        <f>1/((((+EXP(-(1*PI())*(1*PI())*(Vandløb!AA$13/Vandløb!$C$3)*Vandløb!$C$6/(Vandløb!$C$4*Vandløb!$C$3))*COS(1*PI()*$B5/Vandløb!$C$3)+EXP(-(2*PI())*(2*PI())*(Vandløb!AA$13/Vandløb!$C$3)*Vandløb!$C$6/(Vandløb!$C$4*Vandløb!$C$3))*COS(2*PI()*$B5/Vandløb!$C$3)+EXP(-(3*PI())*(3*PI())*(Vandløb!AA$13/Vandløb!$C$3)*Vandløb!$C$6/(Vandløb!$C$4*Vandløb!$C$3))*COS(3*PI()*$B5/Vandløb!$C$3)+EXP(-(4*PI())*(4*PI())*(Vandløb!AA$13/Vandløb!$C$3)*Vandløb!$C$6/(Vandløb!$C$4*Vandløb!$C$3))*COS(4*PI()*$B5/Vandløb!$C$3)+EXP(-(5*PI())*(5*PI())*(Vandløb!AA$13/Vandløb!$C$3)*Vandløb!$C$6/(Vandløb!$C$4*Vandløb!$C$3))*COS(5*PI()*$B5/Vandløb!$C$3)+EXP(-(6*PI())*(6*PI())*(Vandløb!AA$13/Vandløb!$C$3)*Vandløb!$C$6/(Vandløb!$C$4*Vandløb!$C$3))*COS(6*PI()*$B5/Vandløb!$C$3)+EXP(-(7*PI())*(7*PI())*(Vandløb!AA$13/Vandløb!$C$3)*Vandløb!$C$6/(Vandløb!$C$4*Vandløb!$C$3))*COS(7*PI()*$B5/Vandløb!$C$3)+EXP(-(8*PI())*(8*PI())*(Vandløb!AA$13/Vandløb!$C$3)*Vandløb!$C$6/(Vandløb!$C$4*Vandløb!$C$3))*COS(8*PI()*$B5/Vandløb!$C$3)+EXP(-(9*PI())*(9*PI())*(Vandløb!AA$13/Vandløb!$C$3)*Vandløb!$C$6/(Vandløb!$C$4*Vandløb!$C$3))*COS(9*PI()*$B5/Vandløb!$C$3)+EXP(-(10*PI())*(10*PI())*(Vandløb!AA$13/Vandløb!$C$3)*Vandløb!$C$6/(Vandløb!$C$4*Vandløb!$C$3))*COS(10*PI()*$B5/Vandløb!$C$3))*2+1)*Vandløb!$C$7*Vandløb!$C$8/(Vandløb!$C$5+Vandløb!$C$7))/Vandløb!$C$8)</f>
        <v>51.083319022664369</v>
      </c>
      <c r="AA5" s="43">
        <f>1/((((+EXP(-(1*PI())*(1*PI())*(Vandløb!AB$13/Vandløb!$C$3)*Vandløb!$C$6/(Vandløb!$C$4*Vandløb!$C$3))*COS(1*PI()*$B5/Vandløb!$C$3)+EXP(-(2*PI())*(2*PI())*(Vandløb!AB$13/Vandløb!$C$3)*Vandløb!$C$6/(Vandløb!$C$4*Vandløb!$C$3))*COS(2*PI()*$B5/Vandløb!$C$3)+EXP(-(3*PI())*(3*PI())*(Vandløb!AB$13/Vandløb!$C$3)*Vandløb!$C$6/(Vandløb!$C$4*Vandløb!$C$3))*COS(3*PI()*$B5/Vandløb!$C$3)+EXP(-(4*PI())*(4*PI())*(Vandløb!AB$13/Vandløb!$C$3)*Vandløb!$C$6/(Vandløb!$C$4*Vandløb!$C$3))*COS(4*PI()*$B5/Vandløb!$C$3)+EXP(-(5*PI())*(5*PI())*(Vandløb!AB$13/Vandløb!$C$3)*Vandløb!$C$6/(Vandløb!$C$4*Vandløb!$C$3))*COS(5*PI()*$B5/Vandløb!$C$3)+EXP(-(6*PI())*(6*PI())*(Vandløb!AB$13/Vandløb!$C$3)*Vandløb!$C$6/(Vandløb!$C$4*Vandløb!$C$3))*COS(6*PI()*$B5/Vandløb!$C$3)+EXP(-(7*PI())*(7*PI())*(Vandløb!AB$13/Vandløb!$C$3)*Vandløb!$C$6/(Vandløb!$C$4*Vandløb!$C$3))*COS(7*PI()*$B5/Vandløb!$C$3)+EXP(-(8*PI())*(8*PI())*(Vandløb!AB$13/Vandløb!$C$3)*Vandløb!$C$6/(Vandløb!$C$4*Vandløb!$C$3))*COS(8*PI()*$B5/Vandløb!$C$3)+EXP(-(9*PI())*(9*PI())*(Vandløb!AB$13/Vandløb!$C$3)*Vandløb!$C$6/(Vandløb!$C$4*Vandløb!$C$3))*COS(9*PI()*$B5/Vandløb!$C$3)+EXP(-(10*PI())*(10*PI())*(Vandløb!AB$13/Vandløb!$C$3)*Vandløb!$C$6/(Vandløb!$C$4*Vandløb!$C$3))*COS(10*PI()*$B5/Vandløb!$C$3))*2+1)*Vandløb!$C$7*Vandløb!$C$8/(Vandløb!$C$5+Vandløb!$C$7))/Vandløb!$C$8)</f>
        <v>51.770405224827201</v>
      </c>
      <c r="AB5" s="44">
        <f>1/((((+EXP(-(1*PI())*(1*PI())*(Vandløb!AC$13/Vandløb!$C$3)*Vandløb!$C$6/(Vandløb!$C$4*Vandløb!$C$3))*COS(1*PI()*$B5/Vandløb!$C$3)+EXP(-(2*PI())*(2*PI())*(Vandløb!AC$13/Vandløb!$C$3)*Vandløb!$C$6/(Vandløb!$C$4*Vandløb!$C$3))*COS(2*PI()*$B5/Vandløb!$C$3)+EXP(-(3*PI())*(3*PI())*(Vandløb!AC$13/Vandløb!$C$3)*Vandløb!$C$6/(Vandløb!$C$4*Vandløb!$C$3))*COS(3*PI()*$B5/Vandløb!$C$3)+EXP(-(4*PI())*(4*PI())*(Vandløb!AC$13/Vandløb!$C$3)*Vandløb!$C$6/(Vandløb!$C$4*Vandløb!$C$3))*COS(4*PI()*$B5/Vandløb!$C$3)+EXP(-(5*PI())*(5*PI())*(Vandløb!AC$13/Vandløb!$C$3)*Vandløb!$C$6/(Vandløb!$C$4*Vandløb!$C$3))*COS(5*PI()*$B5/Vandløb!$C$3)+EXP(-(6*PI())*(6*PI())*(Vandløb!AC$13/Vandløb!$C$3)*Vandløb!$C$6/(Vandløb!$C$4*Vandløb!$C$3))*COS(6*PI()*$B5/Vandløb!$C$3)+EXP(-(7*PI())*(7*PI())*(Vandløb!AC$13/Vandløb!$C$3)*Vandløb!$C$6/(Vandløb!$C$4*Vandløb!$C$3))*COS(7*PI()*$B5/Vandløb!$C$3)+EXP(-(8*PI())*(8*PI())*(Vandløb!AC$13/Vandløb!$C$3)*Vandløb!$C$6/(Vandløb!$C$4*Vandløb!$C$3))*COS(8*PI()*$B5/Vandløb!$C$3)+EXP(-(9*PI())*(9*PI())*(Vandløb!AC$13/Vandløb!$C$3)*Vandløb!$C$6/(Vandløb!$C$4*Vandløb!$C$3))*COS(9*PI()*$B5/Vandløb!$C$3)+EXP(-(10*PI())*(10*PI())*(Vandløb!AC$13/Vandløb!$C$3)*Vandløb!$C$6/(Vandløb!$C$4*Vandløb!$C$3))*COS(10*PI()*$B5/Vandløb!$C$3))*2+1)*Vandløb!$C$7*Vandløb!$C$8/(Vandløb!$C$5+Vandløb!$C$7))/Vandløb!$C$8)</f>
        <v>52.39799294622388</v>
      </c>
    </row>
    <row r="6" spans="2:28" x14ac:dyDescent="0.2">
      <c r="B6" s="35">
        <f>Vandløb!$K$9*2</f>
        <v>0.8</v>
      </c>
      <c r="C6" s="45">
        <f>1/((((+EXP(-(1*PI())*(1*PI())*(Vandløb!D$13/Vandløb!$C$3)*Vandløb!$C$6/(Vandløb!$C$4*Vandløb!$C$3))*COS(1*PI()*$B6/Vandløb!$C$3)+EXP(-(2*PI())*(2*PI())*(Vandløb!D$13/Vandløb!$C$3)*Vandløb!$C$6/(Vandløb!$C$4*Vandløb!$C$3))*COS(2*PI()*$B6/Vandløb!$C$3)+EXP(-(3*PI())*(3*PI())*(Vandløb!D$13/Vandløb!$C$3)*Vandløb!$C$6/(Vandløb!$C$4*Vandløb!$C$3))*COS(3*PI()*$B6/Vandløb!$C$3)+EXP(-(4*PI())*(4*PI())*(Vandløb!D$13/Vandløb!$C$3)*Vandløb!$C$6/(Vandløb!$C$4*Vandløb!$C$3))*COS(4*PI()*$B6/Vandløb!$C$3)+EXP(-(5*PI())*(5*PI())*(Vandløb!D$13/Vandløb!$C$3)*Vandløb!$C$6/(Vandløb!$C$4*Vandløb!$C$3))*COS(5*PI()*$B6/Vandløb!$C$3)+EXP(-(6*PI())*(6*PI())*(Vandløb!D$13/Vandløb!$C$3)*Vandløb!$C$6/(Vandløb!$C$4*Vandløb!$C$3))*COS(6*PI()*$B6/Vandløb!$C$3)+EXP(-(7*PI())*(7*PI())*(Vandløb!D$13/Vandløb!$C$3)*Vandløb!$C$6/(Vandløb!$C$4*Vandløb!$C$3))*COS(7*PI()*$B6/Vandløb!$C$3)+EXP(-(8*PI())*(8*PI())*(Vandløb!D$13/Vandløb!$C$3)*Vandløb!$C$6/(Vandløb!$C$4*Vandløb!$C$3))*COS(8*PI()*$B6/Vandløb!$C$3)+EXP(-(9*PI())*(9*PI())*(Vandløb!D$13/Vandløb!$C$3)*Vandløb!$C$6/(Vandløb!$C$4*Vandløb!$C$3))*COS(9*PI()*$B6/Vandløb!$C$3)+EXP(-(10*PI())*(10*PI())*(Vandløb!D$13/Vandløb!$C$3)*Vandløb!$C$6/(Vandløb!$C$4*Vandløb!$C$3))*COS(10*PI()*$B6/Vandløb!$C$3))*2+1)*Vandløb!$C$7*Vandløb!$C$8/(Vandløb!$C$5+Vandløb!$C$7))/Vandløb!$C$8)</f>
        <v>12.080835727015613</v>
      </c>
      <c r="D6" s="46">
        <f>1/((((+EXP(-(1*PI())*(1*PI())*(Vandløb!E$13/Vandløb!$C$3)*Vandløb!$C$6/(Vandløb!$C$4*Vandløb!$C$3))*COS(1*PI()*$B6/Vandløb!$C$3)+EXP(-(2*PI())*(2*PI())*(Vandløb!E$13/Vandløb!$C$3)*Vandløb!$C$6/(Vandløb!$C$4*Vandløb!$C$3))*COS(2*PI()*$B6/Vandløb!$C$3)+EXP(-(3*PI())*(3*PI())*(Vandløb!E$13/Vandløb!$C$3)*Vandløb!$C$6/(Vandløb!$C$4*Vandløb!$C$3))*COS(3*PI()*$B6/Vandløb!$C$3)+EXP(-(4*PI())*(4*PI())*(Vandløb!E$13/Vandløb!$C$3)*Vandløb!$C$6/(Vandløb!$C$4*Vandløb!$C$3))*COS(4*PI()*$B6/Vandløb!$C$3)+EXP(-(5*PI())*(5*PI())*(Vandløb!E$13/Vandløb!$C$3)*Vandløb!$C$6/(Vandløb!$C$4*Vandløb!$C$3))*COS(5*PI()*$B6/Vandløb!$C$3)+EXP(-(6*PI())*(6*PI())*(Vandløb!E$13/Vandløb!$C$3)*Vandløb!$C$6/(Vandløb!$C$4*Vandløb!$C$3))*COS(6*PI()*$B6/Vandløb!$C$3)+EXP(-(7*PI())*(7*PI())*(Vandløb!E$13/Vandløb!$C$3)*Vandløb!$C$6/(Vandløb!$C$4*Vandløb!$C$3))*COS(7*PI()*$B6/Vandløb!$C$3)+EXP(-(8*PI())*(8*PI())*(Vandløb!E$13/Vandløb!$C$3)*Vandløb!$C$6/(Vandløb!$C$4*Vandløb!$C$3))*COS(8*PI()*$B6/Vandløb!$C$3)+EXP(-(9*PI())*(9*PI())*(Vandløb!E$13/Vandløb!$C$3)*Vandløb!$C$6/(Vandløb!$C$4*Vandløb!$C$3))*COS(9*PI()*$B6/Vandløb!$C$3)+EXP(-(10*PI())*(10*PI())*(Vandløb!E$13/Vandløb!$C$3)*Vandløb!$C$6/(Vandløb!$C$4*Vandløb!$C$3))*COS(10*PI()*$B6/Vandløb!$C$3))*2+1)*Vandløb!$C$7*Vandløb!$C$8/(Vandløb!$C$5+Vandløb!$C$7))/Vandløb!$C$8)</f>
        <v>13.808969347332255</v>
      </c>
      <c r="E6" s="46">
        <f>1/((((+EXP(-(1*PI())*(1*PI())*(Vandløb!F$13/Vandløb!$C$3)*Vandløb!$C$6/(Vandløb!$C$4*Vandløb!$C$3))*COS(1*PI()*$B6/Vandløb!$C$3)+EXP(-(2*PI())*(2*PI())*(Vandløb!F$13/Vandløb!$C$3)*Vandløb!$C$6/(Vandløb!$C$4*Vandløb!$C$3))*COS(2*PI()*$B6/Vandløb!$C$3)+EXP(-(3*PI())*(3*PI())*(Vandløb!F$13/Vandløb!$C$3)*Vandløb!$C$6/(Vandløb!$C$4*Vandløb!$C$3))*COS(3*PI()*$B6/Vandløb!$C$3)+EXP(-(4*PI())*(4*PI())*(Vandløb!F$13/Vandløb!$C$3)*Vandløb!$C$6/(Vandløb!$C$4*Vandløb!$C$3))*COS(4*PI()*$B6/Vandløb!$C$3)+EXP(-(5*PI())*(5*PI())*(Vandløb!F$13/Vandløb!$C$3)*Vandløb!$C$6/(Vandløb!$C$4*Vandløb!$C$3))*COS(5*PI()*$B6/Vandløb!$C$3)+EXP(-(6*PI())*(6*PI())*(Vandløb!F$13/Vandløb!$C$3)*Vandløb!$C$6/(Vandløb!$C$4*Vandløb!$C$3))*COS(6*PI()*$B6/Vandløb!$C$3)+EXP(-(7*PI())*(7*PI())*(Vandløb!F$13/Vandløb!$C$3)*Vandløb!$C$6/(Vandløb!$C$4*Vandløb!$C$3))*COS(7*PI()*$B6/Vandløb!$C$3)+EXP(-(8*PI())*(8*PI())*(Vandløb!F$13/Vandløb!$C$3)*Vandløb!$C$6/(Vandløb!$C$4*Vandløb!$C$3))*COS(8*PI()*$B6/Vandløb!$C$3)+EXP(-(9*PI())*(9*PI())*(Vandløb!F$13/Vandløb!$C$3)*Vandløb!$C$6/(Vandløb!$C$4*Vandløb!$C$3))*COS(9*PI()*$B6/Vandløb!$C$3)+EXP(-(10*PI())*(10*PI())*(Vandløb!F$13/Vandløb!$C$3)*Vandløb!$C$6/(Vandløb!$C$4*Vandløb!$C$3))*COS(10*PI()*$B6/Vandløb!$C$3))*2+1)*Vandløb!$C$7*Vandløb!$C$8/(Vandløb!$C$5+Vandløb!$C$7))/Vandløb!$C$8)</f>
        <v>17.553013741867883</v>
      </c>
      <c r="F6" s="46">
        <f>1/((((+EXP(-(1*PI())*(1*PI())*(Vandløb!G$13/Vandløb!$C$3)*Vandløb!$C$6/(Vandløb!$C$4*Vandløb!$C$3))*COS(1*PI()*$B6/Vandløb!$C$3)+EXP(-(2*PI())*(2*PI())*(Vandløb!G$13/Vandløb!$C$3)*Vandløb!$C$6/(Vandløb!$C$4*Vandløb!$C$3))*COS(2*PI()*$B6/Vandløb!$C$3)+EXP(-(3*PI())*(3*PI())*(Vandløb!G$13/Vandløb!$C$3)*Vandløb!$C$6/(Vandløb!$C$4*Vandløb!$C$3))*COS(3*PI()*$B6/Vandløb!$C$3)+EXP(-(4*PI())*(4*PI())*(Vandløb!G$13/Vandløb!$C$3)*Vandløb!$C$6/(Vandløb!$C$4*Vandløb!$C$3))*COS(4*PI()*$B6/Vandløb!$C$3)+EXP(-(5*PI())*(5*PI())*(Vandløb!G$13/Vandløb!$C$3)*Vandløb!$C$6/(Vandløb!$C$4*Vandløb!$C$3))*COS(5*PI()*$B6/Vandløb!$C$3)+EXP(-(6*PI())*(6*PI())*(Vandløb!G$13/Vandløb!$C$3)*Vandløb!$C$6/(Vandløb!$C$4*Vandløb!$C$3))*COS(6*PI()*$B6/Vandløb!$C$3)+EXP(-(7*PI())*(7*PI())*(Vandløb!G$13/Vandløb!$C$3)*Vandløb!$C$6/(Vandløb!$C$4*Vandløb!$C$3))*COS(7*PI()*$B6/Vandløb!$C$3)+EXP(-(8*PI())*(8*PI())*(Vandløb!G$13/Vandløb!$C$3)*Vandløb!$C$6/(Vandløb!$C$4*Vandløb!$C$3))*COS(8*PI()*$B6/Vandløb!$C$3)+EXP(-(9*PI())*(9*PI())*(Vandløb!G$13/Vandløb!$C$3)*Vandløb!$C$6/(Vandløb!$C$4*Vandløb!$C$3))*COS(9*PI()*$B6/Vandløb!$C$3)+EXP(-(10*PI())*(10*PI())*(Vandløb!G$13/Vandløb!$C$3)*Vandløb!$C$6/(Vandløb!$C$4*Vandløb!$C$3))*COS(10*PI()*$B6/Vandløb!$C$3))*2+1)*Vandløb!$C$7*Vandløb!$C$8/(Vandløb!$C$5+Vandløb!$C$7))/Vandløb!$C$8)</f>
        <v>20.747020724868555</v>
      </c>
      <c r="G6" s="46">
        <f>1/((((+EXP(-(1*PI())*(1*PI())*(Vandløb!H$13/Vandløb!$C$3)*Vandløb!$C$6/(Vandløb!$C$4*Vandløb!$C$3))*COS(1*PI()*$B6/Vandløb!$C$3)+EXP(-(2*PI())*(2*PI())*(Vandløb!H$13/Vandløb!$C$3)*Vandløb!$C$6/(Vandløb!$C$4*Vandløb!$C$3))*COS(2*PI()*$B6/Vandløb!$C$3)+EXP(-(3*PI())*(3*PI())*(Vandløb!H$13/Vandløb!$C$3)*Vandløb!$C$6/(Vandløb!$C$4*Vandløb!$C$3))*COS(3*PI()*$B6/Vandløb!$C$3)+EXP(-(4*PI())*(4*PI())*(Vandløb!H$13/Vandløb!$C$3)*Vandløb!$C$6/(Vandløb!$C$4*Vandløb!$C$3))*COS(4*PI()*$B6/Vandløb!$C$3)+EXP(-(5*PI())*(5*PI())*(Vandløb!H$13/Vandløb!$C$3)*Vandløb!$C$6/(Vandløb!$C$4*Vandløb!$C$3))*COS(5*PI()*$B6/Vandløb!$C$3)+EXP(-(6*PI())*(6*PI())*(Vandløb!H$13/Vandløb!$C$3)*Vandløb!$C$6/(Vandløb!$C$4*Vandløb!$C$3))*COS(6*PI()*$B6/Vandløb!$C$3)+EXP(-(7*PI())*(7*PI())*(Vandløb!H$13/Vandløb!$C$3)*Vandløb!$C$6/(Vandløb!$C$4*Vandløb!$C$3))*COS(7*PI()*$B6/Vandløb!$C$3)+EXP(-(8*PI())*(8*PI())*(Vandløb!H$13/Vandløb!$C$3)*Vandløb!$C$6/(Vandløb!$C$4*Vandløb!$C$3))*COS(8*PI()*$B6/Vandløb!$C$3)+EXP(-(9*PI())*(9*PI())*(Vandløb!H$13/Vandløb!$C$3)*Vandløb!$C$6/(Vandløb!$C$4*Vandløb!$C$3))*COS(9*PI()*$B6/Vandløb!$C$3)+EXP(-(10*PI())*(10*PI())*(Vandløb!H$13/Vandløb!$C$3)*Vandløb!$C$6/(Vandløb!$C$4*Vandløb!$C$3))*COS(10*PI()*$B6/Vandløb!$C$3))*2+1)*Vandløb!$C$7*Vandløb!$C$8/(Vandløb!$C$5+Vandløb!$C$7))/Vandløb!$C$8)</f>
        <v>23.534464250530839</v>
      </c>
      <c r="H6" s="46">
        <f>1/((((+EXP(-(1*PI())*(1*PI())*(Vandløb!I$13/Vandløb!$C$3)*Vandløb!$C$6/(Vandløb!$C$4*Vandløb!$C$3))*COS(1*PI()*$B6/Vandløb!$C$3)+EXP(-(2*PI())*(2*PI())*(Vandløb!I$13/Vandløb!$C$3)*Vandløb!$C$6/(Vandløb!$C$4*Vandløb!$C$3))*COS(2*PI()*$B6/Vandløb!$C$3)+EXP(-(3*PI())*(3*PI())*(Vandløb!I$13/Vandløb!$C$3)*Vandløb!$C$6/(Vandløb!$C$4*Vandløb!$C$3))*COS(3*PI()*$B6/Vandløb!$C$3)+EXP(-(4*PI())*(4*PI())*(Vandløb!I$13/Vandløb!$C$3)*Vandløb!$C$6/(Vandløb!$C$4*Vandløb!$C$3))*COS(4*PI()*$B6/Vandløb!$C$3)+EXP(-(5*PI())*(5*PI())*(Vandløb!I$13/Vandløb!$C$3)*Vandløb!$C$6/(Vandløb!$C$4*Vandløb!$C$3))*COS(5*PI()*$B6/Vandløb!$C$3)+EXP(-(6*PI())*(6*PI())*(Vandløb!I$13/Vandløb!$C$3)*Vandløb!$C$6/(Vandløb!$C$4*Vandløb!$C$3))*COS(6*PI()*$B6/Vandløb!$C$3)+EXP(-(7*PI())*(7*PI())*(Vandløb!I$13/Vandløb!$C$3)*Vandløb!$C$6/(Vandløb!$C$4*Vandløb!$C$3))*COS(7*PI()*$B6/Vandløb!$C$3)+EXP(-(8*PI())*(8*PI())*(Vandløb!I$13/Vandløb!$C$3)*Vandløb!$C$6/(Vandløb!$C$4*Vandløb!$C$3))*COS(8*PI()*$B6/Vandløb!$C$3)+EXP(-(9*PI())*(9*PI())*(Vandløb!I$13/Vandløb!$C$3)*Vandløb!$C$6/(Vandløb!$C$4*Vandløb!$C$3))*COS(9*PI()*$B6/Vandløb!$C$3)+EXP(-(10*PI())*(10*PI())*(Vandløb!I$13/Vandløb!$C$3)*Vandløb!$C$6/(Vandløb!$C$4*Vandløb!$C$3))*COS(10*PI()*$B6/Vandløb!$C$3))*2+1)*Vandløb!$C$7*Vandløb!$C$8/(Vandløb!$C$5+Vandløb!$C$7))/Vandløb!$C$8)</f>
        <v>26.033152029069704</v>
      </c>
      <c r="I6" s="46">
        <f>1/((((+EXP(-(1*PI())*(1*PI())*(Vandløb!J$13/Vandløb!$C$3)*Vandløb!$C$6/(Vandløb!$C$4*Vandløb!$C$3))*COS(1*PI()*$B6/Vandløb!$C$3)+EXP(-(2*PI())*(2*PI())*(Vandløb!J$13/Vandløb!$C$3)*Vandløb!$C$6/(Vandløb!$C$4*Vandløb!$C$3))*COS(2*PI()*$B6/Vandløb!$C$3)+EXP(-(3*PI())*(3*PI())*(Vandløb!J$13/Vandløb!$C$3)*Vandløb!$C$6/(Vandløb!$C$4*Vandløb!$C$3))*COS(3*PI()*$B6/Vandløb!$C$3)+EXP(-(4*PI())*(4*PI())*(Vandløb!J$13/Vandløb!$C$3)*Vandløb!$C$6/(Vandløb!$C$4*Vandløb!$C$3))*COS(4*PI()*$B6/Vandløb!$C$3)+EXP(-(5*PI())*(5*PI())*(Vandløb!J$13/Vandløb!$C$3)*Vandløb!$C$6/(Vandløb!$C$4*Vandløb!$C$3))*COS(5*PI()*$B6/Vandløb!$C$3)+EXP(-(6*PI())*(6*PI())*(Vandløb!J$13/Vandløb!$C$3)*Vandløb!$C$6/(Vandløb!$C$4*Vandløb!$C$3))*COS(6*PI()*$B6/Vandløb!$C$3)+EXP(-(7*PI())*(7*PI())*(Vandløb!J$13/Vandløb!$C$3)*Vandløb!$C$6/(Vandløb!$C$4*Vandløb!$C$3))*COS(7*PI()*$B6/Vandløb!$C$3)+EXP(-(8*PI())*(8*PI())*(Vandløb!J$13/Vandløb!$C$3)*Vandløb!$C$6/(Vandløb!$C$4*Vandløb!$C$3))*COS(8*PI()*$B6/Vandløb!$C$3)+EXP(-(9*PI())*(9*PI())*(Vandløb!J$13/Vandløb!$C$3)*Vandløb!$C$6/(Vandløb!$C$4*Vandløb!$C$3))*COS(9*PI()*$B6/Vandløb!$C$3)+EXP(-(10*PI())*(10*PI())*(Vandløb!J$13/Vandløb!$C$3)*Vandløb!$C$6/(Vandløb!$C$4*Vandløb!$C$3))*COS(10*PI()*$B6/Vandløb!$C$3))*2+1)*Vandløb!$C$7*Vandløb!$C$8/(Vandløb!$C$5+Vandløb!$C$7))/Vandløb!$C$8)</f>
        <v>28.315738200278066</v>
      </c>
      <c r="J6" s="46">
        <f>1/((((+EXP(-(1*PI())*(1*PI())*(Vandløb!K$13/Vandløb!$C$3)*Vandløb!$C$6/(Vandløb!$C$4*Vandløb!$C$3))*COS(1*PI()*$B6/Vandløb!$C$3)+EXP(-(2*PI())*(2*PI())*(Vandløb!K$13/Vandløb!$C$3)*Vandløb!$C$6/(Vandløb!$C$4*Vandløb!$C$3))*COS(2*PI()*$B6/Vandløb!$C$3)+EXP(-(3*PI())*(3*PI())*(Vandløb!K$13/Vandløb!$C$3)*Vandløb!$C$6/(Vandløb!$C$4*Vandløb!$C$3))*COS(3*PI()*$B6/Vandløb!$C$3)+EXP(-(4*PI())*(4*PI())*(Vandløb!K$13/Vandløb!$C$3)*Vandløb!$C$6/(Vandløb!$C$4*Vandløb!$C$3))*COS(4*PI()*$B6/Vandløb!$C$3)+EXP(-(5*PI())*(5*PI())*(Vandløb!K$13/Vandløb!$C$3)*Vandløb!$C$6/(Vandløb!$C$4*Vandløb!$C$3))*COS(5*PI()*$B6/Vandløb!$C$3)+EXP(-(6*PI())*(6*PI())*(Vandløb!K$13/Vandløb!$C$3)*Vandløb!$C$6/(Vandløb!$C$4*Vandløb!$C$3))*COS(6*PI()*$B6/Vandløb!$C$3)+EXP(-(7*PI())*(7*PI())*(Vandløb!K$13/Vandløb!$C$3)*Vandløb!$C$6/(Vandløb!$C$4*Vandløb!$C$3))*COS(7*PI()*$B6/Vandløb!$C$3)+EXP(-(8*PI())*(8*PI())*(Vandløb!K$13/Vandløb!$C$3)*Vandløb!$C$6/(Vandløb!$C$4*Vandløb!$C$3))*COS(8*PI()*$B6/Vandløb!$C$3)+EXP(-(9*PI())*(9*PI())*(Vandløb!K$13/Vandløb!$C$3)*Vandløb!$C$6/(Vandløb!$C$4*Vandløb!$C$3))*COS(9*PI()*$B6/Vandløb!$C$3)+EXP(-(10*PI())*(10*PI())*(Vandløb!K$13/Vandløb!$C$3)*Vandløb!$C$6/(Vandløb!$C$4*Vandløb!$C$3))*COS(10*PI()*$B6/Vandløb!$C$3))*2+1)*Vandløb!$C$7*Vandløb!$C$8/(Vandløb!$C$5+Vandløb!$C$7))/Vandløb!$C$8)</f>
        <v>30.429057175092129</v>
      </c>
      <c r="K6" s="46">
        <f>1/((((+EXP(-(1*PI())*(1*PI())*(Vandløb!L$13/Vandløb!$C$3)*Vandløb!$C$6/(Vandløb!$C$4*Vandløb!$C$3))*COS(1*PI()*$B6/Vandløb!$C$3)+EXP(-(2*PI())*(2*PI())*(Vandløb!L$13/Vandløb!$C$3)*Vandløb!$C$6/(Vandløb!$C$4*Vandløb!$C$3))*COS(2*PI()*$B6/Vandløb!$C$3)+EXP(-(3*PI())*(3*PI())*(Vandløb!L$13/Vandløb!$C$3)*Vandløb!$C$6/(Vandløb!$C$4*Vandløb!$C$3))*COS(3*PI()*$B6/Vandløb!$C$3)+EXP(-(4*PI())*(4*PI())*(Vandløb!L$13/Vandløb!$C$3)*Vandløb!$C$6/(Vandløb!$C$4*Vandløb!$C$3))*COS(4*PI()*$B6/Vandløb!$C$3)+EXP(-(5*PI())*(5*PI())*(Vandløb!L$13/Vandløb!$C$3)*Vandløb!$C$6/(Vandløb!$C$4*Vandløb!$C$3))*COS(5*PI()*$B6/Vandløb!$C$3)+EXP(-(6*PI())*(6*PI())*(Vandløb!L$13/Vandløb!$C$3)*Vandløb!$C$6/(Vandløb!$C$4*Vandløb!$C$3))*COS(6*PI()*$B6/Vandløb!$C$3)+EXP(-(7*PI())*(7*PI())*(Vandløb!L$13/Vandløb!$C$3)*Vandløb!$C$6/(Vandløb!$C$4*Vandløb!$C$3))*COS(7*PI()*$B6/Vandløb!$C$3)+EXP(-(8*PI())*(8*PI())*(Vandløb!L$13/Vandløb!$C$3)*Vandløb!$C$6/(Vandløb!$C$4*Vandløb!$C$3))*COS(8*PI()*$B6/Vandløb!$C$3)+EXP(-(9*PI())*(9*PI())*(Vandløb!L$13/Vandløb!$C$3)*Vandløb!$C$6/(Vandløb!$C$4*Vandløb!$C$3))*COS(9*PI()*$B6/Vandløb!$C$3)+EXP(-(10*PI())*(10*PI())*(Vandløb!L$13/Vandløb!$C$3)*Vandløb!$C$6/(Vandløb!$C$4*Vandløb!$C$3))*COS(10*PI()*$B6/Vandløb!$C$3))*2+1)*Vandløb!$C$7*Vandløb!$C$8/(Vandløb!$C$5+Vandløb!$C$7))/Vandløb!$C$8)</f>
        <v>32.404493165465695</v>
      </c>
      <c r="L6" s="46">
        <f>1/((((+EXP(-(1*PI())*(1*PI())*(Vandløb!M$13/Vandløb!$C$3)*Vandløb!$C$6/(Vandløb!$C$4*Vandløb!$C$3))*COS(1*PI()*$B6/Vandløb!$C$3)+EXP(-(2*PI())*(2*PI())*(Vandløb!M$13/Vandløb!$C$3)*Vandløb!$C$6/(Vandløb!$C$4*Vandløb!$C$3))*COS(2*PI()*$B6/Vandløb!$C$3)+EXP(-(3*PI())*(3*PI())*(Vandløb!M$13/Vandløb!$C$3)*Vandløb!$C$6/(Vandløb!$C$4*Vandløb!$C$3))*COS(3*PI()*$B6/Vandløb!$C$3)+EXP(-(4*PI())*(4*PI())*(Vandløb!M$13/Vandløb!$C$3)*Vandløb!$C$6/(Vandløb!$C$4*Vandløb!$C$3))*COS(4*PI()*$B6/Vandløb!$C$3)+EXP(-(5*PI())*(5*PI())*(Vandløb!M$13/Vandløb!$C$3)*Vandløb!$C$6/(Vandløb!$C$4*Vandløb!$C$3))*COS(5*PI()*$B6/Vandløb!$C$3)+EXP(-(6*PI())*(6*PI())*(Vandløb!M$13/Vandløb!$C$3)*Vandløb!$C$6/(Vandløb!$C$4*Vandløb!$C$3))*COS(6*PI()*$B6/Vandløb!$C$3)+EXP(-(7*PI())*(7*PI())*(Vandløb!M$13/Vandløb!$C$3)*Vandløb!$C$6/(Vandløb!$C$4*Vandløb!$C$3))*COS(7*PI()*$B6/Vandløb!$C$3)+EXP(-(8*PI())*(8*PI())*(Vandløb!M$13/Vandløb!$C$3)*Vandløb!$C$6/(Vandløb!$C$4*Vandløb!$C$3))*COS(8*PI()*$B6/Vandløb!$C$3)+EXP(-(9*PI())*(9*PI())*(Vandløb!M$13/Vandløb!$C$3)*Vandløb!$C$6/(Vandløb!$C$4*Vandløb!$C$3))*COS(9*PI()*$B6/Vandløb!$C$3)+EXP(-(10*PI())*(10*PI())*(Vandløb!M$13/Vandløb!$C$3)*Vandløb!$C$6/(Vandløb!$C$4*Vandløb!$C$3))*COS(10*PI()*$B6/Vandløb!$C$3))*2+1)*Vandløb!$C$7*Vandløb!$C$8/(Vandløb!$C$5+Vandløb!$C$7))/Vandløb!$C$8)</f>
        <v>34.263309148326591</v>
      </c>
      <c r="M6" s="46">
        <f>1/((((+EXP(-(1*PI())*(1*PI())*(Vandløb!N$13/Vandløb!$C$3)*Vandløb!$C$6/(Vandløb!$C$4*Vandløb!$C$3))*COS(1*PI()*$B6/Vandløb!$C$3)+EXP(-(2*PI())*(2*PI())*(Vandløb!N$13/Vandløb!$C$3)*Vandløb!$C$6/(Vandløb!$C$4*Vandløb!$C$3))*COS(2*PI()*$B6/Vandløb!$C$3)+EXP(-(3*PI())*(3*PI())*(Vandløb!N$13/Vandløb!$C$3)*Vandløb!$C$6/(Vandløb!$C$4*Vandløb!$C$3))*COS(3*PI()*$B6/Vandløb!$C$3)+EXP(-(4*PI())*(4*PI())*(Vandløb!N$13/Vandløb!$C$3)*Vandløb!$C$6/(Vandløb!$C$4*Vandløb!$C$3))*COS(4*PI()*$B6/Vandløb!$C$3)+EXP(-(5*PI())*(5*PI())*(Vandløb!N$13/Vandløb!$C$3)*Vandløb!$C$6/(Vandløb!$C$4*Vandløb!$C$3))*COS(5*PI()*$B6/Vandløb!$C$3)+EXP(-(6*PI())*(6*PI())*(Vandløb!N$13/Vandløb!$C$3)*Vandløb!$C$6/(Vandløb!$C$4*Vandløb!$C$3))*COS(6*PI()*$B6/Vandløb!$C$3)+EXP(-(7*PI())*(7*PI())*(Vandløb!N$13/Vandløb!$C$3)*Vandløb!$C$6/(Vandløb!$C$4*Vandløb!$C$3))*COS(7*PI()*$B6/Vandløb!$C$3)+EXP(-(8*PI())*(8*PI())*(Vandløb!N$13/Vandløb!$C$3)*Vandløb!$C$6/(Vandløb!$C$4*Vandløb!$C$3))*COS(8*PI()*$B6/Vandløb!$C$3)+EXP(-(9*PI())*(9*PI())*(Vandløb!N$13/Vandløb!$C$3)*Vandløb!$C$6/(Vandløb!$C$4*Vandløb!$C$3))*COS(9*PI()*$B6/Vandløb!$C$3)+EXP(-(10*PI())*(10*PI())*(Vandløb!N$13/Vandløb!$C$3)*Vandløb!$C$6/(Vandløb!$C$4*Vandløb!$C$3))*COS(10*PI()*$B6/Vandløb!$C$3))*2+1)*Vandløb!$C$7*Vandløb!$C$8/(Vandløb!$C$5+Vandløb!$C$7))/Vandløb!$C$8)</f>
        <v>36.019685944812153</v>
      </c>
      <c r="N6" s="46">
        <f>1/((((+EXP(-(1*PI())*(1*PI())*(Vandløb!O$13/Vandløb!$C$3)*Vandløb!$C$6/(Vandløb!$C$4*Vandløb!$C$3))*COS(1*PI()*$B6/Vandløb!$C$3)+EXP(-(2*PI())*(2*PI())*(Vandløb!O$13/Vandløb!$C$3)*Vandløb!$C$6/(Vandløb!$C$4*Vandløb!$C$3))*COS(2*PI()*$B6/Vandløb!$C$3)+EXP(-(3*PI())*(3*PI())*(Vandløb!O$13/Vandløb!$C$3)*Vandløb!$C$6/(Vandløb!$C$4*Vandløb!$C$3))*COS(3*PI()*$B6/Vandløb!$C$3)+EXP(-(4*PI())*(4*PI())*(Vandløb!O$13/Vandløb!$C$3)*Vandløb!$C$6/(Vandløb!$C$4*Vandløb!$C$3))*COS(4*PI()*$B6/Vandløb!$C$3)+EXP(-(5*PI())*(5*PI())*(Vandløb!O$13/Vandløb!$C$3)*Vandløb!$C$6/(Vandløb!$C$4*Vandløb!$C$3))*COS(5*PI()*$B6/Vandløb!$C$3)+EXP(-(6*PI())*(6*PI())*(Vandløb!O$13/Vandløb!$C$3)*Vandløb!$C$6/(Vandløb!$C$4*Vandløb!$C$3))*COS(6*PI()*$B6/Vandløb!$C$3)+EXP(-(7*PI())*(7*PI())*(Vandløb!O$13/Vandløb!$C$3)*Vandløb!$C$6/(Vandløb!$C$4*Vandløb!$C$3))*COS(7*PI()*$B6/Vandløb!$C$3)+EXP(-(8*PI())*(8*PI())*(Vandløb!O$13/Vandløb!$C$3)*Vandløb!$C$6/(Vandløb!$C$4*Vandløb!$C$3))*COS(8*PI()*$B6/Vandløb!$C$3)+EXP(-(9*PI())*(9*PI())*(Vandløb!O$13/Vandløb!$C$3)*Vandløb!$C$6/(Vandløb!$C$4*Vandløb!$C$3))*COS(9*PI()*$B6/Vandløb!$C$3)+EXP(-(10*PI())*(10*PI())*(Vandløb!O$13/Vandløb!$C$3)*Vandløb!$C$6/(Vandløb!$C$4*Vandløb!$C$3))*COS(10*PI()*$B6/Vandløb!$C$3))*2+1)*Vandløb!$C$7*Vandløb!$C$8/(Vandløb!$C$5+Vandløb!$C$7))/Vandløb!$C$8)</f>
        <v>37.68274128690863</v>
      </c>
      <c r="O6" s="46">
        <f>1/((((+EXP(-(1*PI())*(1*PI())*(Vandløb!P$13/Vandløb!$C$3)*Vandløb!$C$6/(Vandløb!$C$4*Vandløb!$C$3))*COS(1*PI()*$B6/Vandløb!$C$3)+EXP(-(2*PI())*(2*PI())*(Vandløb!P$13/Vandløb!$C$3)*Vandløb!$C$6/(Vandløb!$C$4*Vandløb!$C$3))*COS(2*PI()*$B6/Vandløb!$C$3)+EXP(-(3*PI())*(3*PI())*(Vandløb!P$13/Vandløb!$C$3)*Vandløb!$C$6/(Vandløb!$C$4*Vandløb!$C$3))*COS(3*PI()*$B6/Vandløb!$C$3)+EXP(-(4*PI())*(4*PI())*(Vandløb!P$13/Vandløb!$C$3)*Vandløb!$C$6/(Vandløb!$C$4*Vandløb!$C$3))*COS(4*PI()*$B6/Vandløb!$C$3)+EXP(-(5*PI())*(5*PI())*(Vandløb!P$13/Vandløb!$C$3)*Vandløb!$C$6/(Vandløb!$C$4*Vandløb!$C$3))*COS(5*PI()*$B6/Vandløb!$C$3)+EXP(-(6*PI())*(6*PI())*(Vandløb!P$13/Vandløb!$C$3)*Vandløb!$C$6/(Vandløb!$C$4*Vandløb!$C$3))*COS(6*PI()*$B6/Vandløb!$C$3)+EXP(-(7*PI())*(7*PI())*(Vandløb!P$13/Vandløb!$C$3)*Vandløb!$C$6/(Vandløb!$C$4*Vandløb!$C$3))*COS(7*PI()*$B6/Vandløb!$C$3)+EXP(-(8*PI())*(8*PI())*(Vandløb!P$13/Vandløb!$C$3)*Vandløb!$C$6/(Vandløb!$C$4*Vandløb!$C$3))*COS(8*PI()*$B6/Vandløb!$C$3)+EXP(-(9*PI())*(9*PI())*(Vandløb!P$13/Vandløb!$C$3)*Vandløb!$C$6/(Vandløb!$C$4*Vandløb!$C$3))*COS(9*PI()*$B6/Vandløb!$C$3)+EXP(-(10*PI())*(10*PI())*(Vandløb!P$13/Vandløb!$C$3)*Vandløb!$C$6/(Vandløb!$C$4*Vandløb!$C$3))*COS(10*PI()*$B6/Vandløb!$C$3))*2+1)*Vandløb!$C$7*Vandløb!$C$8/(Vandløb!$C$5+Vandløb!$C$7))/Vandløb!$C$8)</f>
        <v>39.258042991529706</v>
      </c>
      <c r="P6" s="46">
        <f>1/((((+EXP(-(1*PI())*(1*PI())*(Vandløb!Q$13/Vandløb!$C$3)*Vandløb!$C$6/(Vandløb!$C$4*Vandløb!$C$3))*COS(1*PI()*$B6/Vandløb!$C$3)+EXP(-(2*PI())*(2*PI())*(Vandløb!Q$13/Vandløb!$C$3)*Vandløb!$C$6/(Vandløb!$C$4*Vandløb!$C$3))*COS(2*PI()*$B6/Vandløb!$C$3)+EXP(-(3*PI())*(3*PI())*(Vandløb!Q$13/Vandløb!$C$3)*Vandløb!$C$6/(Vandløb!$C$4*Vandløb!$C$3))*COS(3*PI()*$B6/Vandløb!$C$3)+EXP(-(4*PI())*(4*PI())*(Vandløb!Q$13/Vandløb!$C$3)*Vandløb!$C$6/(Vandløb!$C$4*Vandløb!$C$3))*COS(4*PI()*$B6/Vandløb!$C$3)+EXP(-(5*PI())*(5*PI())*(Vandløb!Q$13/Vandløb!$C$3)*Vandløb!$C$6/(Vandløb!$C$4*Vandløb!$C$3))*COS(5*PI()*$B6/Vandløb!$C$3)+EXP(-(6*PI())*(6*PI())*(Vandløb!Q$13/Vandløb!$C$3)*Vandløb!$C$6/(Vandløb!$C$4*Vandløb!$C$3))*COS(6*PI()*$B6/Vandløb!$C$3)+EXP(-(7*PI())*(7*PI())*(Vandløb!Q$13/Vandløb!$C$3)*Vandløb!$C$6/(Vandløb!$C$4*Vandløb!$C$3))*COS(7*PI()*$B6/Vandløb!$C$3)+EXP(-(8*PI())*(8*PI())*(Vandløb!Q$13/Vandløb!$C$3)*Vandløb!$C$6/(Vandløb!$C$4*Vandløb!$C$3))*COS(8*PI()*$B6/Vandløb!$C$3)+EXP(-(9*PI())*(9*PI())*(Vandløb!Q$13/Vandløb!$C$3)*Vandløb!$C$6/(Vandløb!$C$4*Vandløb!$C$3))*COS(9*PI()*$B6/Vandløb!$C$3)+EXP(-(10*PI())*(10*PI())*(Vandløb!Q$13/Vandløb!$C$3)*Vandløb!$C$6/(Vandløb!$C$4*Vandløb!$C$3))*COS(10*PI()*$B6/Vandløb!$C$3))*2+1)*Vandløb!$C$7*Vandløb!$C$8/(Vandløb!$C$5+Vandløb!$C$7))/Vandløb!$C$8)</f>
        <v>40.748800084651577</v>
      </c>
      <c r="Q6" s="46">
        <f>1/((((+EXP(-(1*PI())*(1*PI())*(Vandløb!R$13/Vandløb!$C$3)*Vandløb!$C$6/(Vandløb!$C$4*Vandløb!$C$3))*COS(1*PI()*$B6/Vandløb!$C$3)+EXP(-(2*PI())*(2*PI())*(Vandløb!R$13/Vandløb!$C$3)*Vandløb!$C$6/(Vandløb!$C$4*Vandløb!$C$3))*COS(2*PI()*$B6/Vandløb!$C$3)+EXP(-(3*PI())*(3*PI())*(Vandløb!R$13/Vandløb!$C$3)*Vandløb!$C$6/(Vandløb!$C$4*Vandløb!$C$3))*COS(3*PI()*$B6/Vandløb!$C$3)+EXP(-(4*PI())*(4*PI())*(Vandløb!R$13/Vandløb!$C$3)*Vandløb!$C$6/(Vandløb!$C$4*Vandløb!$C$3))*COS(4*PI()*$B6/Vandløb!$C$3)+EXP(-(5*PI())*(5*PI())*(Vandløb!R$13/Vandløb!$C$3)*Vandløb!$C$6/(Vandløb!$C$4*Vandløb!$C$3))*COS(5*PI()*$B6/Vandløb!$C$3)+EXP(-(6*PI())*(6*PI())*(Vandløb!R$13/Vandløb!$C$3)*Vandløb!$C$6/(Vandløb!$C$4*Vandløb!$C$3))*COS(6*PI()*$B6/Vandløb!$C$3)+EXP(-(7*PI())*(7*PI())*(Vandløb!R$13/Vandløb!$C$3)*Vandløb!$C$6/(Vandløb!$C$4*Vandløb!$C$3))*COS(7*PI()*$B6/Vandløb!$C$3)+EXP(-(8*PI())*(8*PI())*(Vandløb!R$13/Vandløb!$C$3)*Vandløb!$C$6/(Vandløb!$C$4*Vandløb!$C$3))*COS(8*PI()*$B6/Vandløb!$C$3)+EXP(-(9*PI())*(9*PI())*(Vandløb!R$13/Vandløb!$C$3)*Vandløb!$C$6/(Vandløb!$C$4*Vandløb!$C$3))*COS(9*PI()*$B6/Vandløb!$C$3)+EXP(-(10*PI())*(10*PI())*(Vandløb!R$13/Vandløb!$C$3)*Vandløb!$C$6/(Vandløb!$C$4*Vandløb!$C$3))*COS(10*PI()*$B6/Vandløb!$C$3))*2+1)*Vandløb!$C$7*Vandløb!$C$8/(Vandløb!$C$5+Vandløb!$C$7))/Vandløb!$C$8)</f>
        <v>42.156795553600418</v>
      </c>
      <c r="R6" s="46">
        <f>1/((((+EXP(-(1*PI())*(1*PI())*(Vandløb!S$13/Vandløb!$C$3)*Vandløb!$C$6/(Vandløb!$C$4*Vandløb!$C$3))*COS(1*PI()*$B6/Vandløb!$C$3)+EXP(-(2*PI())*(2*PI())*(Vandløb!S$13/Vandløb!$C$3)*Vandløb!$C$6/(Vandløb!$C$4*Vandløb!$C$3))*COS(2*PI()*$B6/Vandløb!$C$3)+EXP(-(3*PI())*(3*PI())*(Vandløb!S$13/Vandløb!$C$3)*Vandløb!$C$6/(Vandløb!$C$4*Vandløb!$C$3))*COS(3*PI()*$B6/Vandløb!$C$3)+EXP(-(4*PI())*(4*PI())*(Vandløb!S$13/Vandløb!$C$3)*Vandløb!$C$6/(Vandløb!$C$4*Vandløb!$C$3))*COS(4*PI()*$B6/Vandløb!$C$3)+EXP(-(5*PI())*(5*PI())*(Vandløb!S$13/Vandløb!$C$3)*Vandløb!$C$6/(Vandløb!$C$4*Vandløb!$C$3))*COS(5*PI()*$B6/Vandløb!$C$3)+EXP(-(6*PI())*(6*PI())*(Vandløb!S$13/Vandløb!$C$3)*Vandløb!$C$6/(Vandløb!$C$4*Vandløb!$C$3))*COS(6*PI()*$B6/Vandløb!$C$3)+EXP(-(7*PI())*(7*PI())*(Vandløb!S$13/Vandløb!$C$3)*Vandløb!$C$6/(Vandløb!$C$4*Vandløb!$C$3))*COS(7*PI()*$B6/Vandløb!$C$3)+EXP(-(8*PI())*(8*PI())*(Vandløb!S$13/Vandløb!$C$3)*Vandløb!$C$6/(Vandløb!$C$4*Vandløb!$C$3))*COS(8*PI()*$B6/Vandløb!$C$3)+EXP(-(9*PI())*(9*PI())*(Vandløb!S$13/Vandløb!$C$3)*Vandløb!$C$6/(Vandløb!$C$4*Vandløb!$C$3))*COS(9*PI()*$B6/Vandløb!$C$3)+EXP(-(10*PI())*(10*PI())*(Vandløb!S$13/Vandløb!$C$3)*Vandløb!$C$6/(Vandløb!$C$4*Vandløb!$C$3))*COS(10*PI()*$B6/Vandløb!$C$3))*2+1)*Vandløb!$C$7*Vandløb!$C$8/(Vandløb!$C$5+Vandløb!$C$7))/Vandløb!$C$8)</f>
        <v>43.483092235669545</v>
      </c>
      <c r="S6" s="46">
        <f>1/((((+EXP(-(1*PI())*(1*PI())*(Vandløb!T$13/Vandløb!$C$3)*Vandløb!$C$6/(Vandløb!$C$4*Vandløb!$C$3))*COS(1*PI()*$B6/Vandløb!$C$3)+EXP(-(2*PI())*(2*PI())*(Vandløb!T$13/Vandløb!$C$3)*Vandløb!$C$6/(Vandløb!$C$4*Vandløb!$C$3))*COS(2*PI()*$B6/Vandløb!$C$3)+EXP(-(3*PI())*(3*PI())*(Vandløb!T$13/Vandløb!$C$3)*Vandløb!$C$6/(Vandløb!$C$4*Vandløb!$C$3))*COS(3*PI()*$B6/Vandløb!$C$3)+EXP(-(4*PI())*(4*PI())*(Vandløb!T$13/Vandløb!$C$3)*Vandløb!$C$6/(Vandløb!$C$4*Vandløb!$C$3))*COS(4*PI()*$B6/Vandløb!$C$3)+EXP(-(5*PI())*(5*PI())*(Vandløb!T$13/Vandløb!$C$3)*Vandløb!$C$6/(Vandløb!$C$4*Vandløb!$C$3))*COS(5*PI()*$B6/Vandløb!$C$3)+EXP(-(6*PI())*(6*PI())*(Vandløb!T$13/Vandløb!$C$3)*Vandløb!$C$6/(Vandløb!$C$4*Vandløb!$C$3))*COS(6*PI()*$B6/Vandløb!$C$3)+EXP(-(7*PI())*(7*PI())*(Vandløb!T$13/Vandløb!$C$3)*Vandløb!$C$6/(Vandløb!$C$4*Vandløb!$C$3))*COS(7*PI()*$B6/Vandløb!$C$3)+EXP(-(8*PI())*(8*PI())*(Vandløb!T$13/Vandløb!$C$3)*Vandløb!$C$6/(Vandløb!$C$4*Vandløb!$C$3))*COS(8*PI()*$B6/Vandløb!$C$3)+EXP(-(9*PI())*(9*PI())*(Vandløb!T$13/Vandløb!$C$3)*Vandløb!$C$6/(Vandløb!$C$4*Vandløb!$C$3))*COS(9*PI()*$B6/Vandløb!$C$3)+EXP(-(10*PI())*(10*PI())*(Vandløb!T$13/Vandløb!$C$3)*Vandløb!$C$6/(Vandløb!$C$4*Vandløb!$C$3))*COS(10*PI()*$B6/Vandløb!$C$3))*2+1)*Vandløb!$C$7*Vandløb!$C$8/(Vandløb!$C$5+Vandløb!$C$7))/Vandløb!$C$8)</f>
        <v>44.728540391264495</v>
      </c>
      <c r="T6" s="46">
        <f>1/((((+EXP(-(1*PI())*(1*PI())*(Vandløb!U$13/Vandløb!$C$3)*Vandløb!$C$6/(Vandløb!$C$4*Vandløb!$C$3))*COS(1*PI()*$B6/Vandløb!$C$3)+EXP(-(2*PI())*(2*PI())*(Vandløb!U$13/Vandløb!$C$3)*Vandløb!$C$6/(Vandløb!$C$4*Vandløb!$C$3))*COS(2*PI()*$B6/Vandløb!$C$3)+EXP(-(3*PI())*(3*PI())*(Vandløb!U$13/Vandløb!$C$3)*Vandløb!$C$6/(Vandløb!$C$4*Vandløb!$C$3))*COS(3*PI()*$B6/Vandløb!$C$3)+EXP(-(4*PI())*(4*PI())*(Vandløb!U$13/Vandløb!$C$3)*Vandløb!$C$6/(Vandløb!$C$4*Vandløb!$C$3))*COS(4*PI()*$B6/Vandløb!$C$3)+EXP(-(5*PI())*(5*PI())*(Vandløb!U$13/Vandløb!$C$3)*Vandløb!$C$6/(Vandløb!$C$4*Vandløb!$C$3))*COS(5*PI()*$B6/Vandløb!$C$3)+EXP(-(6*PI())*(6*PI())*(Vandløb!U$13/Vandløb!$C$3)*Vandløb!$C$6/(Vandløb!$C$4*Vandløb!$C$3))*COS(6*PI()*$B6/Vandløb!$C$3)+EXP(-(7*PI())*(7*PI())*(Vandløb!U$13/Vandløb!$C$3)*Vandløb!$C$6/(Vandløb!$C$4*Vandløb!$C$3))*COS(7*PI()*$B6/Vandløb!$C$3)+EXP(-(8*PI())*(8*PI())*(Vandløb!U$13/Vandløb!$C$3)*Vandløb!$C$6/(Vandløb!$C$4*Vandløb!$C$3))*COS(8*PI()*$B6/Vandløb!$C$3)+EXP(-(9*PI())*(9*PI())*(Vandløb!U$13/Vandløb!$C$3)*Vandløb!$C$6/(Vandløb!$C$4*Vandløb!$C$3))*COS(9*PI()*$B6/Vandløb!$C$3)+EXP(-(10*PI())*(10*PI())*(Vandløb!U$13/Vandløb!$C$3)*Vandløb!$C$6/(Vandløb!$C$4*Vandløb!$C$3))*COS(10*PI()*$B6/Vandløb!$C$3))*2+1)*Vandløb!$C$7*Vandløb!$C$8/(Vandløb!$C$5+Vandløb!$C$7))/Vandløb!$C$8)</f>
        <v>45.894118276320228</v>
      </c>
      <c r="U6" s="46">
        <f>1/((((+EXP(-(1*PI())*(1*PI())*(Vandløb!V$13/Vandløb!$C$3)*Vandløb!$C$6/(Vandløb!$C$4*Vandløb!$C$3))*COS(1*PI()*$B6/Vandløb!$C$3)+EXP(-(2*PI())*(2*PI())*(Vandløb!V$13/Vandløb!$C$3)*Vandløb!$C$6/(Vandløb!$C$4*Vandløb!$C$3))*COS(2*PI()*$B6/Vandløb!$C$3)+EXP(-(3*PI())*(3*PI())*(Vandløb!V$13/Vandløb!$C$3)*Vandløb!$C$6/(Vandløb!$C$4*Vandløb!$C$3))*COS(3*PI()*$B6/Vandløb!$C$3)+EXP(-(4*PI())*(4*PI())*(Vandløb!V$13/Vandløb!$C$3)*Vandløb!$C$6/(Vandløb!$C$4*Vandløb!$C$3))*COS(4*PI()*$B6/Vandløb!$C$3)+EXP(-(5*PI())*(5*PI())*(Vandløb!V$13/Vandløb!$C$3)*Vandløb!$C$6/(Vandløb!$C$4*Vandløb!$C$3))*COS(5*PI()*$B6/Vandløb!$C$3)+EXP(-(6*PI())*(6*PI())*(Vandløb!V$13/Vandløb!$C$3)*Vandløb!$C$6/(Vandløb!$C$4*Vandløb!$C$3))*COS(6*PI()*$B6/Vandløb!$C$3)+EXP(-(7*PI())*(7*PI())*(Vandløb!V$13/Vandløb!$C$3)*Vandløb!$C$6/(Vandløb!$C$4*Vandløb!$C$3))*COS(7*PI()*$B6/Vandløb!$C$3)+EXP(-(8*PI())*(8*PI())*(Vandløb!V$13/Vandløb!$C$3)*Vandløb!$C$6/(Vandløb!$C$4*Vandløb!$C$3))*COS(8*PI()*$B6/Vandløb!$C$3)+EXP(-(9*PI())*(9*PI())*(Vandløb!V$13/Vandløb!$C$3)*Vandløb!$C$6/(Vandløb!$C$4*Vandløb!$C$3))*COS(9*PI()*$B6/Vandløb!$C$3)+EXP(-(10*PI())*(10*PI())*(Vandløb!V$13/Vandløb!$C$3)*Vandløb!$C$6/(Vandløb!$C$4*Vandløb!$C$3))*COS(10*PI()*$B6/Vandløb!$C$3))*2+1)*Vandløb!$C$7*Vandløb!$C$8/(Vandløb!$C$5+Vandløb!$C$7))/Vandløb!$C$8)</f>
        <v>46.981138267721519</v>
      </c>
      <c r="V6" s="46">
        <f>1/((((+EXP(-(1*PI())*(1*PI())*(Vandløb!W$13/Vandløb!$C$3)*Vandløb!$C$6/(Vandløb!$C$4*Vandløb!$C$3))*COS(1*PI()*$B6/Vandløb!$C$3)+EXP(-(2*PI())*(2*PI())*(Vandløb!W$13/Vandløb!$C$3)*Vandløb!$C$6/(Vandløb!$C$4*Vandløb!$C$3))*COS(2*PI()*$B6/Vandløb!$C$3)+EXP(-(3*PI())*(3*PI())*(Vandløb!W$13/Vandløb!$C$3)*Vandløb!$C$6/(Vandløb!$C$4*Vandløb!$C$3))*COS(3*PI()*$B6/Vandløb!$C$3)+EXP(-(4*PI())*(4*PI())*(Vandløb!W$13/Vandløb!$C$3)*Vandløb!$C$6/(Vandløb!$C$4*Vandløb!$C$3))*COS(4*PI()*$B6/Vandløb!$C$3)+EXP(-(5*PI())*(5*PI())*(Vandløb!W$13/Vandløb!$C$3)*Vandløb!$C$6/(Vandløb!$C$4*Vandløb!$C$3))*COS(5*PI()*$B6/Vandløb!$C$3)+EXP(-(6*PI())*(6*PI())*(Vandløb!W$13/Vandløb!$C$3)*Vandløb!$C$6/(Vandløb!$C$4*Vandløb!$C$3))*COS(6*PI()*$B6/Vandløb!$C$3)+EXP(-(7*PI())*(7*PI())*(Vandløb!W$13/Vandløb!$C$3)*Vandløb!$C$6/(Vandløb!$C$4*Vandløb!$C$3))*COS(7*PI()*$B6/Vandløb!$C$3)+EXP(-(8*PI())*(8*PI())*(Vandløb!W$13/Vandløb!$C$3)*Vandløb!$C$6/(Vandløb!$C$4*Vandløb!$C$3))*COS(8*PI()*$B6/Vandløb!$C$3)+EXP(-(9*PI())*(9*PI())*(Vandløb!W$13/Vandløb!$C$3)*Vandløb!$C$6/(Vandløb!$C$4*Vandløb!$C$3))*COS(9*PI()*$B6/Vandløb!$C$3)+EXP(-(10*PI())*(10*PI())*(Vandløb!W$13/Vandløb!$C$3)*Vandløb!$C$6/(Vandløb!$C$4*Vandløb!$C$3))*COS(10*PI()*$B6/Vandløb!$C$3))*2+1)*Vandløb!$C$7*Vandløb!$C$8/(Vandløb!$C$5+Vandløb!$C$7))/Vandløb!$C$8)</f>
        <v>47.991349716242226</v>
      </c>
      <c r="W6" s="46">
        <f>1/((((+EXP(-(1*PI())*(1*PI())*(Vandløb!X$13/Vandløb!$C$3)*Vandløb!$C$6/(Vandløb!$C$4*Vandløb!$C$3))*COS(1*PI()*$B6/Vandløb!$C$3)+EXP(-(2*PI())*(2*PI())*(Vandløb!X$13/Vandløb!$C$3)*Vandløb!$C$6/(Vandløb!$C$4*Vandløb!$C$3))*COS(2*PI()*$B6/Vandløb!$C$3)+EXP(-(3*PI())*(3*PI())*(Vandløb!X$13/Vandløb!$C$3)*Vandløb!$C$6/(Vandløb!$C$4*Vandløb!$C$3))*COS(3*PI()*$B6/Vandløb!$C$3)+EXP(-(4*PI())*(4*PI())*(Vandløb!X$13/Vandløb!$C$3)*Vandløb!$C$6/(Vandløb!$C$4*Vandløb!$C$3))*COS(4*PI()*$B6/Vandløb!$C$3)+EXP(-(5*PI())*(5*PI())*(Vandløb!X$13/Vandløb!$C$3)*Vandløb!$C$6/(Vandløb!$C$4*Vandløb!$C$3))*COS(5*PI()*$B6/Vandløb!$C$3)+EXP(-(6*PI())*(6*PI())*(Vandløb!X$13/Vandløb!$C$3)*Vandløb!$C$6/(Vandløb!$C$4*Vandløb!$C$3))*COS(6*PI()*$B6/Vandløb!$C$3)+EXP(-(7*PI())*(7*PI())*(Vandløb!X$13/Vandløb!$C$3)*Vandløb!$C$6/(Vandløb!$C$4*Vandløb!$C$3))*COS(7*PI()*$B6/Vandløb!$C$3)+EXP(-(8*PI())*(8*PI())*(Vandløb!X$13/Vandløb!$C$3)*Vandløb!$C$6/(Vandløb!$C$4*Vandløb!$C$3))*COS(8*PI()*$B6/Vandløb!$C$3)+EXP(-(9*PI())*(9*PI())*(Vandløb!X$13/Vandløb!$C$3)*Vandløb!$C$6/(Vandløb!$C$4*Vandløb!$C$3))*COS(9*PI()*$B6/Vandløb!$C$3)+EXP(-(10*PI())*(10*PI())*(Vandløb!X$13/Vandløb!$C$3)*Vandløb!$C$6/(Vandløb!$C$4*Vandløb!$C$3))*COS(10*PI()*$B6/Vandløb!$C$3))*2+1)*Vandløb!$C$7*Vandløb!$C$8/(Vandløb!$C$5+Vandløb!$C$7))/Vandløb!$C$8)</f>
        <v>48.926966411118016</v>
      </c>
      <c r="X6" s="46">
        <f>1/((((+EXP(-(1*PI())*(1*PI())*(Vandløb!Y$13/Vandløb!$C$3)*Vandløb!$C$6/(Vandløb!$C$4*Vandløb!$C$3))*COS(1*PI()*$B6/Vandløb!$C$3)+EXP(-(2*PI())*(2*PI())*(Vandløb!Y$13/Vandløb!$C$3)*Vandløb!$C$6/(Vandløb!$C$4*Vandløb!$C$3))*COS(2*PI()*$B6/Vandløb!$C$3)+EXP(-(3*PI())*(3*PI())*(Vandløb!Y$13/Vandløb!$C$3)*Vandløb!$C$6/(Vandløb!$C$4*Vandløb!$C$3))*COS(3*PI()*$B6/Vandløb!$C$3)+EXP(-(4*PI())*(4*PI())*(Vandløb!Y$13/Vandløb!$C$3)*Vandløb!$C$6/(Vandløb!$C$4*Vandløb!$C$3))*COS(4*PI()*$B6/Vandløb!$C$3)+EXP(-(5*PI())*(5*PI())*(Vandløb!Y$13/Vandløb!$C$3)*Vandløb!$C$6/(Vandløb!$C$4*Vandløb!$C$3))*COS(5*PI()*$B6/Vandløb!$C$3)+EXP(-(6*PI())*(6*PI())*(Vandløb!Y$13/Vandløb!$C$3)*Vandløb!$C$6/(Vandløb!$C$4*Vandløb!$C$3))*COS(6*PI()*$B6/Vandløb!$C$3)+EXP(-(7*PI())*(7*PI())*(Vandløb!Y$13/Vandløb!$C$3)*Vandløb!$C$6/(Vandløb!$C$4*Vandløb!$C$3))*COS(7*PI()*$B6/Vandløb!$C$3)+EXP(-(8*PI())*(8*PI())*(Vandløb!Y$13/Vandløb!$C$3)*Vandløb!$C$6/(Vandløb!$C$4*Vandløb!$C$3))*COS(8*PI()*$B6/Vandløb!$C$3)+EXP(-(9*PI())*(9*PI())*(Vandløb!Y$13/Vandløb!$C$3)*Vandløb!$C$6/(Vandløb!$C$4*Vandløb!$C$3))*COS(9*PI()*$B6/Vandløb!$C$3)+EXP(-(10*PI())*(10*PI())*(Vandløb!Y$13/Vandløb!$C$3)*Vandløb!$C$6/(Vandløb!$C$4*Vandløb!$C$3))*COS(10*PI()*$B6/Vandløb!$C$3))*2+1)*Vandløb!$C$7*Vandløb!$C$8/(Vandløb!$C$5+Vandløb!$C$7))/Vandløb!$C$8)</f>
        <v>49.790642270860737</v>
      </c>
      <c r="Y6" s="46">
        <f>1/((((+EXP(-(1*PI())*(1*PI())*(Vandløb!Z$13/Vandløb!$C$3)*Vandløb!$C$6/(Vandløb!$C$4*Vandløb!$C$3))*COS(1*PI()*$B6/Vandløb!$C$3)+EXP(-(2*PI())*(2*PI())*(Vandløb!Z$13/Vandløb!$C$3)*Vandløb!$C$6/(Vandløb!$C$4*Vandløb!$C$3))*COS(2*PI()*$B6/Vandløb!$C$3)+EXP(-(3*PI())*(3*PI())*(Vandløb!Z$13/Vandløb!$C$3)*Vandløb!$C$6/(Vandløb!$C$4*Vandløb!$C$3))*COS(3*PI()*$B6/Vandløb!$C$3)+EXP(-(4*PI())*(4*PI())*(Vandløb!Z$13/Vandløb!$C$3)*Vandløb!$C$6/(Vandløb!$C$4*Vandløb!$C$3))*COS(4*PI()*$B6/Vandløb!$C$3)+EXP(-(5*PI())*(5*PI())*(Vandløb!Z$13/Vandløb!$C$3)*Vandløb!$C$6/(Vandløb!$C$4*Vandløb!$C$3))*COS(5*PI()*$B6/Vandløb!$C$3)+EXP(-(6*PI())*(6*PI())*(Vandløb!Z$13/Vandløb!$C$3)*Vandløb!$C$6/(Vandløb!$C$4*Vandløb!$C$3))*COS(6*PI()*$B6/Vandløb!$C$3)+EXP(-(7*PI())*(7*PI())*(Vandløb!Z$13/Vandløb!$C$3)*Vandløb!$C$6/(Vandløb!$C$4*Vandløb!$C$3))*COS(7*PI()*$B6/Vandløb!$C$3)+EXP(-(8*PI())*(8*PI())*(Vandløb!Z$13/Vandløb!$C$3)*Vandløb!$C$6/(Vandløb!$C$4*Vandløb!$C$3))*COS(8*PI()*$B6/Vandløb!$C$3)+EXP(-(9*PI())*(9*PI())*(Vandløb!Z$13/Vandløb!$C$3)*Vandløb!$C$6/(Vandløb!$C$4*Vandløb!$C$3))*COS(9*PI()*$B6/Vandløb!$C$3)+EXP(-(10*PI())*(10*PI())*(Vandløb!Z$13/Vandløb!$C$3)*Vandløb!$C$6/(Vandløb!$C$4*Vandløb!$C$3))*COS(10*PI()*$B6/Vandløb!$C$3))*2+1)*Vandløb!$C$7*Vandløb!$C$8/(Vandløb!$C$5+Vandløb!$C$7))/Vandløb!$C$8)</f>
        <v>50.585414349005049</v>
      </c>
      <c r="Z6" s="46">
        <f>1/((((+EXP(-(1*PI())*(1*PI())*(Vandløb!AA$13/Vandløb!$C$3)*Vandløb!$C$6/(Vandløb!$C$4*Vandløb!$C$3))*COS(1*PI()*$B6/Vandløb!$C$3)+EXP(-(2*PI())*(2*PI())*(Vandløb!AA$13/Vandløb!$C$3)*Vandløb!$C$6/(Vandløb!$C$4*Vandløb!$C$3))*COS(2*PI()*$B6/Vandløb!$C$3)+EXP(-(3*PI())*(3*PI())*(Vandløb!AA$13/Vandløb!$C$3)*Vandløb!$C$6/(Vandløb!$C$4*Vandløb!$C$3))*COS(3*PI()*$B6/Vandløb!$C$3)+EXP(-(4*PI())*(4*PI())*(Vandløb!AA$13/Vandløb!$C$3)*Vandløb!$C$6/(Vandløb!$C$4*Vandløb!$C$3))*COS(4*PI()*$B6/Vandløb!$C$3)+EXP(-(5*PI())*(5*PI())*(Vandløb!AA$13/Vandløb!$C$3)*Vandløb!$C$6/(Vandløb!$C$4*Vandløb!$C$3))*COS(5*PI()*$B6/Vandløb!$C$3)+EXP(-(6*PI())*(6*PI())*(Vandløb!AA$13/Vandløb!$C$3)*Vandløb!$C$6/(Vandløb!$C$4*Vandløb!$C$3))*COS(6*PI()*$B6/Vandløb!$C$3)+EXP(-(7*PI())*(7*PI())*(Vandløb!AA$13/Vandløb!$C$3)*Vandløb!$C$6/(Vandløb!$C$4*Vandløb!$C$3))*COS(7*PI()*$B6/Vandløb!$C$3)+EXP(-(8*PI())*(8*PI())*(Vandløb!AA$13/Vandløb!$C$3)*Vandløb!$C$6/(Vandløb!$C$4*Vandløb!$C$3))*COS(8*PI()*$B6/Vandløb!$C$3)+EXP(-(9*PI())*(9*PI())*(Vandløb!AA$13/Vandløb!$C$3)*Vandløb!$C$6/(Vandløb!$C$4*Vandløb!$C$3))*COS(9*PI()*$B6/Vandløb!$C$3)+EXP(-(10*PI())*(10*PI())*(Vandløb!AA$13/Vandløb!$C$3)*Vandløb!$C$6/(Vandløb!$C$4*Vandløb!$C$3))*COS(10*PI()*$B6/Vandløb!$C$3))*2+1)*Vandløb!$C$7*Vandløb!$C$8/(Vandløb!$C$5+Vandløb!$C$7))/Vandløb!$C$8)</f>
        <v>51.314627927147697</v>
      </c>
      <c r="AA6" s="46">
        <f>1/((((+EXP(-(1*PI())*(1*PI())*(Vandløb!AB$13/Vandløb!$C$3)*Vandløb!$C$6/(Vandløb!$C$4*Vandløb!$C$3))*COS(1*PI()*$B6/Vandløb!$C$3)+EXP(-(2*PI())*(2*PI())*(Vandløb!AB$13/Vandløb!$C$3)*Vandløb!$C$6/(Vandløb!$C$4*Vandløb!$C$3))*COS(2*PI()*$B6/Vandløb!$C$3)+EXP(-(3*PI())*(3*PI())*(Vandløb!AB$13/Vandløb!$C$3)*Vandløb!$C$6/(Vandløb!$C$4*Vandløb!$C$3))*COS(3*PI()*$B6/Vandløb!$C$3)+EXP(-(4*PI())*(4*PI())*(Vandløb!AB$13/Vandløb!$C$3)*Vandløb!$C$6/(Vandløb!$C$4*Vandløb!$C$3))*COS(4*PI()*$B6/Vandløb!$C$3)+EXP(-(5*PI())*(5*PI())*(Vandløb!AB$13/Vandløb!$C$3)*Vandløb!$C$6/(Vandløb!$C$4*Vandløb!$C$3))*COS(5*PI()*$B6/Vandløb!$C$3)+EXP(-(6*PI())*(6*PI())*(Vandløb!AB$13/Vandløb!$C$3)*Vandløb!$C$6/(Vandløb!$C$4*Vandløb!$C$3))*COS(6*PI()*$B6/Vandløb!$C$3)+EXP(-(7*PI())*(7*PI())*(Vandløb!AB$13/Vandløb!$C$3)*Vandløb!$C$6/(Vandløb!$C$4*Vandløb!$C$3))*COS(7*PI()*$B6/Vandløb!$C$3)+EXP(-(8*PI())*(8*PI())*(Vandløb!AB$13/Vandløb!$C$3)*Vandløb!$C$6/(Vandløb!$C$4*Vandløb!$C$3))*COS(8*PI()*$B6/Vandløb!$C$3)+EXP(-(9*PI())*(9*PI())*(Vandløb!AB$13/Vandløb!$C$3)*Vandløb!$C$6/(Vandløb!$C$4*Vandløb!$C$3))*COS(9*PI()*$B6/Vandløb!$C$3)+EXP(-(10*PI())*(10*PI())*(Vandløb!AB$13/Vandløb!$C$3)*Vandløb!$C$6/(Vandløb!$C$4*Vandløb!$C$3))*COS(10*PI()*$B6/Vandløb!$C$3))*2+1)*Vandløb!$C$7*Vandløb!$C$8/(Vandløb!$C$5+Vandløb!$C$7))/Vandløb!$C$8)</f>
        <v>51.981854622915861</v>
      </c>
      <c r="AB6" s="47">
        <f>1/((((+EXP(-(1*PI())*(1*PI())*(Vandløb!AC$13/Vandløb!$C$3)*Vandløb!$C$6/(Vandløb!$C$4*Vandløb!$C$3))*COS(1*PI()*$B6/Vandløb!$C$3)+EXP(-(2*PI())*(2*PI())*(Vandløb!AC$13/Vandløb!$C$3)*Vandløb!$C$6/(Vandløb!$C$4*Vandløb!$C$3))*COS(2*PI()*$B6/Vandløb!$C$3)+EXP(-(3*PI())*(3*PI())*(Vandløb!AC$13/Vandløb!$C$3)*Vandløb!$C$6/(Vandløb!$C$4*Vandløb!$C$3))*COS(3*PI()*$B6/Vandløb!$C$3)+EXP(-(4*PI())*(4*PI())*(Vandløb!AC$13/Vandløb!$C$3)*Vandløb!$C$6/(Vandløb!$C$4*Vandløb!$C$3))*COS(4*PI()*$B6/Vandløb!$C$3)+EXP(-(5*PI())*(5*PI())*(Vandløb!AC$13/Vandløb!$C$3)*Vandløb!$C$6/(Vandløb!$C$4*Vandløb!$C$3))*COS(5*PI()*$B6/Vandløb!$C$3)+EXP(-(6*PI())*(6*PI())*(Vandløb!AC$13/Vandløb!$C$3)*Vandløb!$C$6/(Vandløb!$C$4*Vandløb!$C$3))*COS(6*PI()*$B6/Vandløb!$C$3)+EXP(-(7*PI())*(7*PI())*(Vandløb!AC$13/Vandløb!$C$3)*Vandløb!$C$6/(Vandløb!$C$4*Vandløb!$C$3))*COS(7*PI()*$B6/Vandløb!$C$3)+EXP(-(8*PI())*(8*PI())*(Vandløb!AC$13/Vandløb!$C$3)*Vandløb!$C$6/(Vandløb!$C$4*Vandløb!$C$3))*COS(8*PI()*$B6/Vandløb!$C$3)+EXP(-(9*PI())*(9*PI())*(Vandløb!AC$13/Vandløb!$C$3)*Vandløb!$C$6/(Vandløb!$C$4*Vandløb!$C$3))*COS(9*PI()*$B6/Vandløb!$C$3)+EXP(-(10*PI())*(10*PI())*(Vandløb!AC$13/Vandløb!$C$3)*Vandløb!$C$6/(Vandløb!$C$4*Vandløb!$C$3))*COS(10*PI()*$B6/Vandløb!$C$3))*2+1)*Vandløb!$C$7*Vandløb!$C$8/(Vandløb!$C$5+Vandløb!$C$7))/Vandløb!$C$8)</f>
        <v>52.590811186846359</v>
      </c>
    </row>
    <row r="7" spans="2:28" x14ac:dyDescent="0.2">
      <c r="B7" s="35">
        <f>Vandløb!$K$9*3</f>
        <v>1.2000000000000002</v>
      </c>
      <c r="C7" s="45">
        <f>1/((((+EXP(-(1*PI())*(1*PI())*(Vandløb!D$13/Vandløb!$C$3)*Vandløb!$C$6/(Vandløb!$C$4*Vandløb!$C$3))*COS(1*PI()*$B7/Vandløb!$C$3)+EXP(-(2*PI())*(2*PI())*(Vandløb!D$13/Vandløb!$C$3)*Vandløb!$C$6/(Vandløb!$C$4*Vandløb!$C$3))*COS(2*PI()*$B7/Vandløb!$C$3)+EXP(-(3*PI())*(3*PI())*(Vandløb!D$13/Vandløb!$C$3)*Vandløb!$C$6/(Vandløb!$C$4*Vandløb!$C$3))*COS(3*PI()*$B7/Vandløb!$C$3)+EXP(-(4*PI())*(4*PI())*(Vandløb!D$13/Vandløb!$C$3)*Vandløb!$C$6/(Vandløb!$C$4*Vandløb!$C$3))*COS(4*PI()*$B7/Vandløb!$C$3)+EXP(-(5*PI())*(5*PI())*(Vandløb!D$13/Vandløb!$C$3)*Vandløb!$C$6/(Vandløb!$C$4*Vandløb!$C$3))*COS(5*PI()*$B7/Vandløb!$C$3)+EXP(-(6*PI())*(6*PI())*(Vandløb!D$13/Vandløb!$C$3)*Vandløb!$C$6/(Vandløb!$C$4*Vandløb!$C$3))*COS(6*PI()*$B7/Vandløb!$C$3)+EXP(-(7*PI())*(7*PI())*(Vandløb!D$13/Vandløb!$C$3)*Vandløb!$C$6/(Vandløb!$C$4*Vandløb!$C$3))*COS(7*PI()*$B7/Vandløb!$C$3)+EXP(-(8*PI())*(8*PI())*(Vandløb!D$13/Vandløb!$C$3)*Vandløb!$C$6/(Vandløb!$C$4*Vandløb!$C$3))*COS(8*PI()*$B7/Vandløb!$C$3)+EXP(-(9*PI())*(9*PI())*(Vandløb!D$13/Vandløb!$C$3)*Vandløb!$C$6/(Vandløb!$C$4*Vandløb!$C$3))*COS(9*PI()*$B7/Vandløb!$C$3)+EXP(-(10*PI())*(10*PI())*(Vandløb!D$13/Vandløb!$C$3)*Vandløb!$C$6/(Vandløb!$C$4*Vandløb!$C$3))*COS(10*PI()*$B7/Vandløb!$C$3))*2+1)*Vandløb!$C$7*Vandløb!$C$8/(Vandløb!$C$5+Vandløb!$C$7))/Vandløb!$C$8)</f>
        <v>20.612420155551618</v>
      </c>
      <c r="D7" s="46">
        <f>1/((((+EXP(-(1*PI())*(1*PI())*(Vandløb!E$13/Vandløb!$C$3)*Vandløb!$C$6/(Vandløb!$C$4*Vandløb!$C$3))*COS(1*PI()*$B7/Vandløb!$C$3)+EXP(-(2*PI())*(2*PI())*(Vandløb!E$13/Vandløb!$C$3)*Vandløb!$C$6/(Vandløb!$C$4*Vandløb!$C$3))*COS(2*PI()*$B7/Vandløb!$C$3)+EXP(-(3*PI())*(3*PI())*(Vandløb!E$13/Vandløb!$C$3)*Vandløb!$C$6/(Vandløb!$C$4*Vandløb!$C$3))*COS(3*PI()*$B7/Vandløb!$C$3)+EXP(-(4*PI())*(4*PI())*(Vandløb!E$13/Vandløb!$C$3)*Vandløb!$C$6/(Vandløb!$C$4*Vandløb!$C$3))*COS(4*PI()*$B7/Vandløb!$C$3)+EXP(-(5*PI())*(5*PI())*(Vandløb!E$13/Vandløb!$C$3)*Vandløb!$C$6/(Vandløb!$C$4*Vandløb!$C$3))*COS(5*PI()*$B7/Vandløb!$C$3)+EXP(-(6*PI())*(6*PI())*(Vandløb!E$13/Vandløb!$C$3)*Vandløb!$C$6/(Vandløb!$C$4*Vandløb!$C$3))*COS(6*PI()*$B7/Vandløb!$C$3)+EXP(-(7*PI())*(7*PI())*(Vandløb!E$13/Vandløb!$C$3)*Vandløb!$C$6/(Vandløb!$C$4*Vandløb!$C$3))*COS(7*PI()*$B7/Vandløb!$C$3)+EXP(-(8*PI())*(8*PI())*(Vandløb!E$13/Vandløb!$C$3)*Vandløb!$C$6/(Vandløb!$C$4*Vandløb!$C$3))*COS(8*PI()*$B7/Vandløb!$C$3)+EXP(-(9*PI())*(9*PI())*(Vandløb!E$13/Vandløb!$C$3)*Vandløb!$C$6/(Vandløb!$C$4*Vandløb!$C$3))*COS(9*PI()*$B7/Vandløb!$C$3)+EXP(-(10*PI())*(10*PI())*(Vandløb!E$13/Vandløb!$C$3)*Vandløb!$C$6/(Vandløb!$C$4*Vandløb!$C$3))*COS(10*PI()*$B7/Vandløb!$C$3))*2+1)*Vandløb!$C$7*Vandløb!$C$8/(Vandløb!$C$5+Vandløb!$C$7))/Vandløb!$C$8)</f>
        <v>18.029073839511412</v>
      </c>
      <c r="E7" s="46">
        <f>1/((((+EXP(-(1*PI())*(1*PI())*(Vandløb!F$13/Vandløb!$C$3)*Vandløb!$C$6/(Vandløb!$C$4*Vandløb!$C$3))*COS(1*PI()*$B7/Vandløb!$C$3)+EXP(-(2*PI())*(2*PI())*(Vandløb!F$13/Vandløb!$C$3)*Vandløb!$C$6/(Vandløb!$C$4*Vandløb!$C$3))*COS(2*PI()*$B7/Vandløb!$C$3)+EXP(-(3*PI())*(3*PI())*(Vandløb!F$13/Vandløb!$C$3)*Vandløb!$C$6/(Vandløb!$C$4*Vandløb!$C$3))*COS(3*PI()*$B7/Vandløb!$C$3)+EXP(-(4*PI())*(4*PI())*(Vandløb!F$13/Vandløb!$C$3)*Vandløb!$C$6/(Vandløb!$C$4*Vandløb!$C$3))*COS(4*PI()*$B7/Vandløb!$C$3)+EXP(-(5*PI())*(5*PI())*(Vandløb!F$13/Vandløb!$C$3)*Vandløb!$C$6/(Vandløb!$C$4*Vandløb!$C$3))*COS(5*PI()*$B7/Vandløb!$C$3)+EXP(-(6*PI())*(6*PI())*(Vandløb!F$13/Vandløb!$C$3)*Vandløb!$C$6/(Vandløb!$C$4*Vandløb!$C$3))*COS(6*PI()*$B7/Vandløb!$C$3)+EXP(-(7*PI())*(7*PI())*(Vandløb!F$13/Vandløb!$C$3)*Vandløb!$C$6/(Vandløb!$C$4*Vandløb!$C$3))*COS(7*PI()*$B7/Vandløb!$C$3)+EXP(-(8*PI())*(8*PI())*(Vandløb!F$13/Vandløb!$C$3)*Vandløb!$C$6/(Vandløb!$C$4*Vandløb!$C$3))*COS(8*PI()*$B7/Vandløb!$C$3)+EXP(-(9*PI())*(9*PI())*(Vandløb!F$13/Vandløb!$C$3)*Vandløb!$C$6/(Vandløb!$C$4*Vandløb!$C$3))*COS(9*PI()*$B7/Vandløb!$C$3)+EXP(-(10*PI())*(10*PI())*(Vandløb!F$13/Vandløb!$C$3)*Vandløb!$C$6/(Vandløb!$C$4*Vandløb!$C$3))*COS(10*PI()*$B7/Vandløb!$C$3))*2+1)*Vandløb!$C$7*Vandløb!$C$8/(Vandløb!$C$5+Vandløb!$C$7))/Vandløb!$C$8)</f>
        <v>20.056614341344478</v>
      </c>
      <c r="F7" s="46">
        <f>1/((((+EXP(-(1*PI())*(1*PI())*(Vandløb!G$13/Vandløb!$C$3)*Vandløb!$C$6/(Vandløb!$C$4*Vandløb!$C$3))*COS(1*PI()*$B7/Vandløb!$C$3)+EXP(-(2*PI())*(2*PI())*(Vandløb!G$13/Vandløb!$C$3)*Vandløb!$C$6/(Vandløb!$C$4*Vandløb!$C$3))*COS(2*PI()*$B7/Vandløb!$C$3)+EXP(-(3*PI())*(3*PI())*(Vandløb!G$13/Vandløb!$C$3)*Vandløb!$C$6/(Vandløb!$C$4*Vandløb!$C$3))*COS(3*PI()*$B7/Vandløb!$C$3)+EXP(-(4*PI())*(4*PI())*(Vandløb!G$13/Vandløb!$C$3)*Vandløb!$C$6/(Vandløb!$C$4*Vandløb!$C$3))*COS(4*PI()*$B7/Vandløb!$C$3)+EXP(-(5*PI())*(5*PI())*(Vandløb!G$13/Vandløb!$C$3)*Vandløb!$C$6/(Vandløb!$C$4*Vandløb!$C$3))*COS(5*PI()*$B7/Vandløb!$C$3)+EXP(-(6*PI())*(6*PI())*(Vandløb!G$13/Vandløb!$C$3)*Vandløb!$C$6/(Vandløb!$C$4*Vandløb!$C$3))*COS(6*PI()*$B7/Vandløb!$C$3)+EXP(-(7*PI())*(7*PI())*(Vandløb!G$13/Vandløb!$C$3)*Vandløb!$C$6/(Vandløb!$C$4*Vandløb!$C$3))*COS(7*PI()*$B7/Vandløb!$C$3)+EXP(-(8*PI())*(8*PI())*(Vandløb!G$13/Vandløb!$C$3)*Vandløb!$C$6/(Vandløb!$C$4*Vandløb!$C$3))*COS(8*PI()*$B7/Vandløb!$C$3)+EXP(-(9*PI())*(9*PI())*(Vandløb!G$13/Vandløb!$C$3)*Vandløb!$C$6/(Vandløb!$C$4*Vandløb!$C$3))*COS(9*PI()*$B7/Vandløb!$C$3)+EXP(-(10*PI())*(10*PI())*(Vandløb!G$13/Vandløb!$C$3)*Vandløb!$C$6/(Vandløb!$C$4*Vandløb!$C$3))*COS(10*PI()*$B7/Vandløb!$C$3))*2+1)*Vandløb!$C$7*Vandløb!$C$8/(Vandløb!$C$5+Vandløb!$C$7))/Vandløb!$C$8)</f>
        <v>22.675647373858713</v>
      </c>
      <c r="G7" s="46">
        <f>1/((((+EXP(-(1*PI())*(1*PI())*(Vandløb!H$13/Vandløb!$C$3)*Vandløb!$C$6/(Vandløb!$C$4*Vandløb!$C$3))*COS(1*PI()*$B7/Vandløb!$C$3)+EXP(-(2*PI())*(2*PI())*(Vandløb!H$13/Vandløb!$C$3)*Vandløb!$C$6/(Vandløb!$C$4*Vandløb!$C$3))*COS(2*PI()*$B7/Vandløb!$C$3)+EXP(-(3*PI())*(3*PI())*(Vandløb!H$13/Vandløb!$C$3)*Vandløb!$C$6/(Vandløb!$C$4*Vandløb!$C$3))*COS(3*PI()*$B7/Vandløb!$C$3)+EXP(-(4*PI())*(4*PI())*(Vandløb!H$13/Vandløb!$C$3)*Vandløb!$C$6/(Vandløb!$C$4*Vandløb!$C$3))*COS(4*PI()*$B7/Vandløb!$C$3)+EXP(-(5*PI())*(5*PI())*(Vandløb!H$13/Vandløb!$C$3)*Vandløb!$C$6/(Vandløb!$C$4*Vandløb!$C$3))*COS(5*PI()*$B7/Vandløb!$C$3)+EXP(-(6*PI())*(6*PI())*(Vandløb!H$13/Vandløb!$C$3)*Vandløb!$C$6/(Vandløb!$C$4*Vandløb!$C$3))*COS(6*PI()*$B7/Vandløb!$C$3)+EXP(-(7*PI())*(7*PI())*(Vandløb!H$13/Vandløb!$C$3)*Vandløb!$C$6/(Vandløb!$C$4*Vandløb!$C$3))*COS(7*PI()*$B7/Vandløb!$C$3)+EXP(-(8*PI())*(8*PI())*(Vandløb!H$13/Vandløb!$C$3)*Vandløb!$C$6/(Vandløb!$C$4*Vandløb!$C$3))*COS(8*PI()*$B7/Vandløb!$C$3)+EXP(-(9*PI())*(9*PI())*(Vandløb!H$13/Vandløb!$C$3)*Vandløb!$C$6/(Vandløb!$C$4*Vandløb!$C$3))*COS(9*PI()*$B7/Vandløb!$C$3)+EXP(-(10*PI())*(10*PI())*(Vandløb!H$13/Vandløb!$C$3)*Vandløb!$C$6/(Vandløb!$C$4*Vandløb!$C$3))*COS(10*PI()*$B7/Vandløb!$C$3))*2+1)*Vandløb!$C$7*Vandløb!$C$8/(Vandløb!$C$5+Vandløb!$C$7))/Vandløb!$C$8)</f>
        <v>25.156908951350815</v>
      </c>
      <c r="H7" s="46">
        <f>1/((((+EXP(-(1*PI())*(1*PI())*(Vandløb!I$13/Vandløb!$C$3)*Vandløb!$C$6/(Vandløb!$C$4*Vandløb!$C$3))*COS(1*PI()*$B7/Vandløb!$C$3)+EXP(-(2*PI())*(2*PI())*(Vandløb!I$13/Vandløb!$C$3)*Vandløb!$C$6/(Vandløb!$C$4*Vandløb!$C$3))*COS(2*PI()*$B7/Vandløb!$C$3)+EXP(-(3*PI())*(3*PI())*(Vandløb!I$13/Vandløb!$C$3)*Vandløb!$C$6/(Vandløb!$C$4*Vandløb!$C$3))*COS(3*PI()*$B7/Vandløb!$C$3)+EXP(-(4*PI())*(4*PI())*(Vandløb!I$13/Vandløb!$C$3)*Vandløb!$C$6/(Vandløb!$C$4*Vandløb!$C$3))*COS(4*PI()*$B7/Vandløb!$C$3)+EXP(-(5*PI())*(5*PI())*(Vandløb!I$13/Vandløb!$C$3)*Vandløb!$C$6/(Vandløb!$C$4*Vandløb!$C$3))*COS(5*PI()*$B7/Vandløb!$C$3)+EXP(-(6*PI())*(6*PI())*(Vandløb!I$13/Vandløb!$C$3)*Vandløb!$C$6/(Vandløb!$C$4*Vandløb!$C$3))*COS(6*PI()*$B7/Vandløb!$C$3)+EXP(-(7*PI())*(7*PI())*(Vandløb!I$13/Vandløb!$C$3)*Vandløb!$C$6/(Vandløb!$C$4*Vandløb!$C$3))*COS(7*PI()*$B7/Vandløb!$C$3)+EXP(-(8*PI())*(8*PI())*(Vandløb!I$13/Vandløb!$C$3)*Vandløb!$C$6/(Vandløb!$C$4*Vandløb!$C$3))*COS(8*PI()*$B7/Vandløb!$C$3)+EXP(-(9*PI())*(9*PI())*(Vandløb!I$13/Vandløb!$C$3)*Vandløb!$C$6/(Vandløb!$C$4*Vandløb!$C$3))*COS(9*PI()*$B7/Vandløb!$C$3)+EXP(-(10*PI())*(10*PI())*(Vandløb!I$13/Vandløb!$C$3)*Vandløb!$C$6/(Vandløb!$C$4*Vandløb!$C$3))*COS(10*PI()*$B7/Vandløb!$C$3))*2+1)*Vandløb!$C$7*Vandløb!$C$8/(Vandløb!$C$5+Vandløb!$C$7))/Vandløb!$C$8)</f>
        <v>27.45927103710471</v>
      </c>
      <c r="I7" s="46">
        <f>1/((((+EXP(-(1*PI())*(1*PI())*(Vandløb!J$13/Vandløb!$C$3)*Vandløb!$C$6/(Vandløb!$C$4*Vandløb!$C$3))*COS(1*PI()*$B7/Vandløb!$C$3)+EXP(-(2*PI())*(2*PI())*(Vandløb!J$13/Vandløb!$C$3)*Vandløb!$C$6/(Vandløb!$C$4*Vandløb!$C$3))*COS(2*PI()*$B7/Vandløb!$C$3)+EXP(-(3*PI())*(3*PI())*(Vandløb!J$13/Vandløb!$C$3)*Vandløb!$C$6/(Vandløb!$C$4*Vandløb!$C$3))*COS(3*PI()*$B7/Vandløb!$C$3)+EXP(-(4*PI())*(4*PI())*(Vandløb!J$13/Vandløb!$C$3)*Vandløb!$C$6/(Vandløb!$C$4*Vandløb!$C$3))*COS(4*PI()*$B7/Vandløb!$C$3)+EXP(-(5*PI())*(5*PI())*(Vandløb!J$13/Vandløb!$C$3)*Vandløb!$C$6/(Vandløb!$C$4*Vandløb!$C$3))*COS(5*PI()*$B7/Vandløb!$C$3)+EXP(-(6*PI())*(6*PI())*(Vandløb!J$13/Vandløb!$C$3)*Vandløb!$C$6/(Vandløb!$C$4*Vandløb!$C$3))*COS(6*PI()*$B7/Vandløb!$C$3)+EXP(-(7*PI())*(7*PI())*(Vandløb!J$13/Vandløb!$C$3)*Vandløb!$C$6/(Vandløb!$C$4*Vandløb!$C$3))*COS(7*PI()*$B7/Vandløb!$C$3)+EXP(-(8*PI())*(8*PI())*(Vandløb!J$13/Vandløb!$C$3)*Vandløb!$C$6/(Vandløb!$C$4*Vandløb!$C$3))*COS(8*PI()*$B7/Vandløb!$C$3)+EXP(-(9*PI())*(9*PI())*(Vandløb!J$13/Vandløb!$C$3)*Vandløb!$C$6/(Vandløb!$C$4*Vandløb!$C$3))*COS(9*PI()*$B7/Vandløb!$C$3)+EXP(-(10*PI())*(10*PI())*(Vandløb!J$13/Vandløb!$C$3)*Vandløb!$C$6/(Vandløb!$C$4*Vandløb!$C$3))*COS(10*PI()*$B7/Vandløb!$C$3))*2+1)*Vandløb!$C$7*Vandløb!$C$8/(Vandløb!$C$5+Vandløb!$C$7))/Vandløb!$C$8)</f>
        <v>29.60251830384238</v>
      </c>
      <c r="J7" s="46">
        <f>1/((((+EXP(-(1*PI())*(1*PI())*(Vandløb!K$13/Vandløb!$C$3)*Vandløb!$C$6/(Vandløb!$C$4*Vandløb!$C$3))*COS(1*PI()*$B7/Vandløb!$C$3)+EXP(-(2*PI())*(2*PI())*(Vandløb!K$13/Vandløb!$C$3)*Vandløb!$C$6/(Vandløb!$C$4*Vandløb!$C$3))*COS(2*PI()*$B7/Vandløb!$C$3)+EXP(-(3*PI())*(3*PI())*(Vandløb!K$13/Vandløb!$C$3)*Vandløb!$C$6/(Vandløb!$C$4*Vandløb!$C$3))*COS(3*PI()*$B7/Vandløb!$C$3)+EXP(-(4*PI())*(4*PI())*(Vandløb!K$13/Vandløb!$C$3)*Vandløb!$C$6/(Vandløb!$C$4*Vandløb!$C$3))*COS(4*PI()*$B7/Vandløb!$C$3)+EXP(-(5*PI())*(5*PI())*(Vandløb!K$13/Vandløb!$C$3)*Vandløb!$C$6/(Vandløb!$C$4*Vandløb!$C$3))*COS(5*PI()*$B7/Vandløb!$C$3)+EXP(-(6*PI())*(6*PI())*(Vandløb!K$13/Vandløb!$C$3)*Vandløb!$C$6/(Vandløb!$C$4*Vandløb!$C$3))*COS(6*PI()*$B7/Vandløb!$C$3)+EXP(-(7*PI())*(7*PI())*(Vandløb!K$13/Vandløb!$C$3)*Vandløb!$C$6/(Vandløb!$C$4*Vandløb!$C$3))*COS(7*PI()*$B7/Vandløb!$C$3)+EXP(-(8*PI())*(8*PI())*(Vandløb!K$13/Vandløb!$C$3)*Vandløb!$C$6/(Vandløb!$C$4*Vandløb!$C$3))*COS(8*PI()*$B7/Vandløb!$C$3)+EXP(-(9*PI())*(9*PI())*(Vandløb!K$13/Vandløb!$C$3)*Vandløb!$C$6/(Vandløb!$C$4*Vandløb!$C$3))*COS(9*PI()*$B7/Vandløb!$C$3)+EXP(-(10*PI())*(10*PI())*(Vandløb!K$13/Vandløb!$C$3)*Vandløb!$C$6/(Vandløb!$C$4*Vandløb!$C$3))*COS(10*PI()*$B7/Vandløb!$C$3))*2+1)*Vandløb!$C$7*Vandløb!$C$8/(Vandløb!$C$5+Vandløb!$C$7))/Vandløb!$C$8)</f>
        <v>31.610188041569781</v>
      </c>
      <c r="K7" s="46">
        <f>1/((((+EXP(-(1*PI())*(1*PI())*(Vandløb!L$13/Vandløb!$C$3)*Vandløb!$C$6/(Vandløb!$C$4*Vandløb!$C$3))*COS(1*PI()*$B7/Vandløb!$C$3)+EXP(-(2*PI())*(2*PI())*(Vandløb!L$13/Vandløb!$C$3)*Vandløb!$C$6/(Vandløb!$C$4*Vandløb!$C$3))*COS(2*PI()*$B7/Vandløb!$C$3)+EXP(-(3*PI())*(3*PI())*(Vandløb!L$13/Vandløb!$C$3)*Vandløb!$C$6/(Vandløb!$C$4*Vandløb!$C$3))*COS(3*PI()*$B7/Vandløb!$C$3)+EXP(-(4*PI())*(4*PI())*(Vandløb!L$13/Vandløb!$C$3)*Vandløb!$C$6/(Vandløb!$C$4*Vandløb!$C$3))*COS(4*PI()*$B7/Vandløb!$C$3)+EXP(-(5*PI())*(5*PI())*(Vandløb!L$13/Vandløb!$C$3)*Vandløb!$C$6/(Vandløb!$C$4*Vandløb!$C$3))*COS(5*PI()*$B7/Vandløb!$C$3)+EXP(-(6*PI())*(6*PI())*(Vandløb!L$13/Vandløb!$C$3)*Vandløb!$C$6/(Vandløb!$C$4*Vandløb!$C$3))*COS(6*PI()*$B7/Vandløb!$C$3)+EXP(-(7*PI())*(7*PI())*(Vandløb!L$13/Vandløb!$C$3)*Vandløb!$C$6/(Vandløb!$C$4*Vandløb!$C$3))*COS(7*PI()*$B7/Vandløb!$C$3)+EXP(-(8*PI())*(8*PI())*(Vandløb!L$13/Vandløb!$C$3)*Vandløb!$C$6/(Vandløb!$C$4*Vandløb!$C$3))*COS(8*PI()*$B7/Vandløb!$C$3)+EXP(-(9*PI())*(9*PI())*(Vandløb!L$13/Vandløb!$C$3)*Vandløb!$C$6/(Vandløb!$C$4*Vandløb!$C$3))*COS(9*PI()*$B7/Vandløb!$C$3)+EXP(-(10*PI())*(10*PI())*(Vandløb!L$13/Vandløb!$C$3)*Vandløb!$C$6/(Vandløb!$C$4*Vandløb!$C$3))*COS(10*PI()*$B7/Vandløb!$C$3))*2+1)*Vandløb!$C$7*Vandløb!$C$8/(Vandløb!$C$5+Vandløb!$C$7))/Vandløb!$C$8)</f>
        <v>33.501359587343856</v>
      </c>
      <c r="L7" s="46">
        <f>1/((((+EXP(-(1*PI())*(1*PI())*(Vandløb!M$13/Vandløb!$C$3)*Vandløb!$C$6/(Vandløb!$C$4*Vandløb!$C$3))*COS(1*PI()*$B7/Vandløb!$C$3)+EXP(-(2*PI())*(2*PI())*(Vandløb!M$13/Vandløb!$C$3)*Vandløb!$C$6/(Vandløb!$C$4*Vandløb!$C$3))*COS(2*PI()*$B7/Vandløb!$C$3)+EXP(-(3*PI())*(3*PI())*(Vandløb!M$13/Vandløb!$C$3)*Vandløb!$C$6/(Vandløb!$C$4*Vandløb!$C$3))*COS(3*PI()*$B7/Vandløb!$C$3)+EXP(-(4*PI())*(4*PI())*(Vandløb!M$13/Vandløb!$C$3)*Vandløb!$C$6/(Vandløb!$C$4*Vandløb!$C$3))*COS(4*PI()*$B7/Vandløb!$C$3)+EXP(-(5*PI())*(5*PI())*(Vandløb!M$13/Vandløb!$C$3)*Vandløb!$C$6/(Vandløb!$C$4*Vandløb!$C$3))*COS(5*PI()*$B7/Vandløb!$C$3)+EXP(-(6*PI())*(6*PI())*(Vandløb!M$13/Vandløb!$C$3)*Vandløb!$C$6/(Vandløb!$C$4*Vandløb!$C$3))*COS(6*PI()*$B7/Vandløb!$C$3)+EXP(-(7*PI())*(7*PI())*(Vandløb!M$13/Vandløb!$C$3)*Vandløb!$C$6/(Vandløb!$C$4*Vandløb!$C$3))*COS(7*PI()*$B7/Vandløb!$C$3)+EXP(-(8*PI())*(8*PI())*(Vandløb!M$13/Vandløb!$C$3)*Vandløb!$C$6/(Vandløb!$C$4*Vandløb!$C$3))*COS(8*PI()*$B7/Vandløb!$C$3)+EXP(-(9*PI())*(9*PI())*(Vandløb!M$13/Vandløb!$C$3)*Vandløb!$C$6/(Vandløb!$C$4*Vandløb!$C$3))*COS(9*PI()*$B7/Vandløb!$C$3)+EXP(-(10*PI())*(10*PI())*(Vandløb!M$13/Vandløb!$C$3)*Vandløb!$C$6/(Vandløb!$C$4*Vandløb!$C$3))*COS(10*PI()*$B7/Vandløb!$C$3))*2+1)*Vandløb!$C$7*Vandløb!$C$8/(Vandløb!$C$5+Vandløb!$C$7))/Vandløb!$C$8)</f>
        <v>35.28989027515216</v>
      </c>
      <c r="M7" s="46">
        <f>1/((((+EXP(-(1*PI())*(1*PI())*(Vandløb!N$13/Vandløb!$C$3)*Vandløb!$C$6/(Vandløb!$C$4*Vandløb!$C$3))*COS(1*PI()*$B7/Vandløb!$C$3)+EXP(-(2*PI())*(2*PI())*(Vandløb!N$13/Vandløb!$C$3)*Vandløb!$C$6/(Vandløb!$C$4*Vandløb!$C$3))*COS(2*PI()*$B7/Vandløb!$C$3)+EXP(-(3*PI())*(3*PI())*(Vandløb!N$13/Vandløb!$C$3)*Vandløb!$C$6/(Vandløb!$C$4*Vandløb!$C$3))*COS(3*PI()*$B7/Vandløb!$C$3)+EXP(-(4*PI())*(4*PI())*(Vandløb!N$13/Vandløb!$C$3)*Vandløb!$C$6/(Vandløb!$C$4*Vandløb!$C$3))*COS(4*PI()*$B7/Vandløb!$C$3)+EXP(-(5*PI())*(5*PI())*(Vandløb!N$13/Vandløb!$C$3)*Vandløb!$C$6/(Vandløb!$C$4*Vandløb!$C$3))*COS(5*PI()*$B7/Vandløb!$C$3)+EXP(-(6*PI())*(6*PI())*(Vandløb!N$13/Vandløb!$C$3)*Vandløb!$C$6/(Vandløb!$C$4*Vandløb!$C$3))*COS(6*PI()*$B7/Vandløb!$C$3)+EXP(-(7*PI())*(7*PI())*(Vandløb!N$13/Vandløb!$C$3)*Vandløb!$C$6/(Vandløb!$C$4*Vandløb!$C$3))*COS(7*PI()*$B7/Vandløb!$C$3)+EXP(-(8*PI())*(8*PI())*(Vandløb!N$13/Vandløb!$C$3)*Vandløb!$C$6/(Vandløb!$C$4*Vandløb!$C$3))*COS(8*PI()*$B7/Vandløb!$C$3)+EXP(-(9*PI())*(9*PI())*(Vandløb!N$13/Vandløb!$C$3)*Vandløb!$C$6/(Vandløb!$C$4*Vandløb!$C$3))*COS(9*PI()*$B7/Vandløb!$C$3)+EXP(-(10*PI())*(10*PI())*(Vandløb!N$13/Vandløb!$C$3)*Vandløb!$C$6/(Vandløb!$C$4*Vandløb!$C$3))*COS(10*PI()*$B7/Vandløb!$C$3))*2+1)*Vandløb!$C$7*Vandløb!$C$8/(Vandløb!$C$5+Vandløb!$C$7))/Vandløb!$C$8)</f>
        <v>36.985121503561707</v>
      </c>
      <c r="N7" s="46">
        <f>1/((((+EXP(-(1*PI())*(1*PI())*(Vandløb!O$13/Vandløb!$C$3)*Vandløb!$C$6/(Vandløb!$C$4*Vandløb!$C$3))*COS(1*PI()*$B7/Vandløb!$C$3)+EXP(-(2*PI())*(2*PI())*(Vandløb!O$13/Vandløb!$C$3)*Vandløb!$C$6/(Vandløb!$C$4*Vandløb!$C$3))*COS(2*PI()*$B7/Vandløb!$C$3)+EXP(-(3*PI())*(3*PI())*(Vandløb!O$13/Vandløb!$C$3)*Vandløb!$C$6/(Vandløb!$C$4*Vandløb!$C$3))*COS(3*PI()*$B7/Vandløb!$C$3)+EXP(-(4*PI())*(4*PI())*(Vandløb!O$13/Vandløb!$C$3)*Vandløb!$C$6/(Vandløb!$C$4*Vandløb!$C$3))*COS(4*PI()*$B7/Vandløb!$C$3)+EXP(-(5*PI())*(5*PI())*(Vandløb!O$13/Vandløb!$C$3)*Vandløb!$C$6/(Vandløb!$C$4*Vandløb!$C$3))*COS(5*PI()*$B7/Vandløb!$C$3)+EXP(-(6*PI())*(6*PI())*(Vandløb!O$13/Vandløb!$C$3)*Vandløb!$C$6/(Vandløb!$C$4*Vandløb!$C$3))*COS(6*PI()*$B7/Vandløb!$C$3)+EXP(-(7*PI())*(7*PI())*(Vandløb!O$13/Vandløb!$C$3)*Vandløb!$C$6/(Vandløb!$C$4*Vandløb!$C$3))*COS(7*PI()*$B7/Vandløb!$C$3)+EXP(-(8*PI())*(8*PI())*(Vandløb!O$13/Vandløb!$C$3)*Vandløb!$C$6/(Vandløb!$C$4*Vandløb!$C$3))*COS(8*PI()*$B7/Vandløb!$C$3)+EXP(-(9*PI())*(9*PI())*(Vandløb!O$13/Vandløb!$C$3)*Vandløb!$C$6/(Vandløb!$C$4*Vandløb!$C$3))*COS(9*PI()*$B7/Vandløb!$C$3)+EXP(-(10*PI())*(10*PI())*(Vandløb!O$13/Vandløb!$C$3)*Vandløb!$C$6/(Vandløb!$C$4*Vandløb!$C$3))*COS(10*PI()*$B7/Vandløb!$C$3))*2+1)*Vandløb!$C$7*Vandløb!$C$8/(Vandløb!$C$5+Vandløb!$C$7))/Vandløb!$C$8)</f>
        <v>38.592901652148178</v>
      </c>
      <c r="O7" s="46">
        <f>1/((((+EXP(-(1*PI())*(1*PI())*(Vandløb!P$13/Vandløb!$C$3)*Vandløb!$C$6/(Vandløb!$C$4*Vandløb!$C$3))*COS(1*PI()*$B7/Vandløb!$C$3)+EXP(-(2*PI())*(2*PI())*(Vandløb!P$13/Vandløb!$C$3)*Vandløb!$C$6/(Vandløb!$C$4*Vandløb!$C$3))*COS(2*PI()*$B7/Vandløb!$C$3)+EXP(-(3*PI())*(3*PI())*(Vandløb!P$13/Vandløb!$C$3)*Vandløb!$C$6/(Vandløb!$C$4*Vandløb!$C$3))*COS(3*PI()*$B7/Vandløb!$C$3)+EXP(-(4*PI())*(4*PI())*(Vandløb!P$13/Vandløb!$C$3)*Vandløb!$C$6/(Vandløb!$C$4*Vandløb!$C$3))*COS(4*PI()*$B7/Vandløb!$C$3)+EXP(-(5*PI())*(5*PI())*(Vandløb!P$13/Vandløb!$C$3)*Vandløb!$C$6/(Vandløb!$C$4*Vandløb!$C$3))*COS(5*PI()*$B7/Vandløb!$C$3)+EXP(-(6*PI())*(6*PI())*(Vandløb!P$13/Vandløb!$C$3)*Vandløb!$C$6/(Vandløb!$C$4*Vandløb!$C$3))*COS(6*PI()*$B7/Vandløb!$C$3)+EXP(-(7*PI())*(7*PI())*(Vandløb!P$13/Vandløb!$C$3)*Vandløb!$C$6/(Vandløb!$C$4*Vandløb!$C$3))*COS(7*PI()*$B7/Vandløb!$C$3)+EXP(-(8*PI())*(8*PI())*(Vandløb!P$13/Vandløb!$C$3)*Vandløb!$C$6/(Vandløb!$C$4*Vandløb!$C$3))*COS(8*PI()*$B7/Vandløb!$C$3)+EXP(-(9*PI())*(9*PI())*(Vandløb!P$13/Vandløb!$C$3)*Vandløb!$C$6/(Vandløb!$C$4*Vandløb!$C$3))*COS(9*PI()*$B7/Vandløb!$C$3)+EXP(-(10*PI())*(10*PI())*(Vandløb!P$13/Vandløb!$C$3)*Vandløb!$C$6/(Vandløb!$C$4*Vandløb!$C$3))*COS(10*PI()*$B7/Vandløb!$C$3))*2+1)*Vandløb!$C$7*Vandløb!$C$8/(Vandløb!$C$5+Vandløb!$C$7))/Vandløb!$C$8)</f>
        <v>40.116608000772182</v>
      </c>
      <c r="P7" s="46">
        <f>1/((((+EXP(-(1*PI())*(1*PI())*(Vandløb!Q$13/Vandløb!$C$3)*Vandløb!$C$6/(Vandløb!$C$4*Vandløb!$C$3))*COS(1*PI()*$B7/Vandløb!$C$3)+EXP(-(2*PI())*(2*PI())*(Vandløb!Q$13/Vandløb!$C$3)*Vandløb!$C$6/(Vandløb!$C$4*Vandløb!$C$3))*COS(2*PI()*$B7/Vandløb!$C$3)+EXP(-(3*PI())*(3*PI())*(Vandløb!Q$13/Vandløb!$C$3)*Vandløb!$C$6/(Vandløb!$C$4*Vandløb!$C$3))*COS(3*PI()*$B7/Vandløb!$C$3)+EXP(-(4*PI())*(4*PI())*(Vandløb!Q$13/Vandløb!$C$3)*Vandløb!$C$6/(Vandløb!$C$4*Vandløb!$C$3))*COS(4*PI()*$B7/Vandløb!$C$3)+EXP(-(5*PI())*(5*PI())*(Vandløb!Q$13/Vandløb!$C$3)*Vandløb!$C$6/(Vandløb!$C$4*Vandløb!$C$3))*COS(5*PI()*$B7/Vandløb!$C$3)+EXP(-(6*PI())*(6*PI())*(Vandløb!Q$13/Vandløb!$C$3)*Vandløb!$C$6/(Vandløb!$C$4*Vandløb!$C$3))*COS(6*PI()*$B7/Vandløb!$C$3)+EXP(-(7*PI())*(7*PI())*(Vandløb!Q$13/Vandløb!$C$3)*Vandløb!$C$6/(Vandløb!$C$4*Vandløb!$C$3))*COS(7*PI()*$B7/Vandløb!$C$3)+EXP(-(8*PI())*(8*PI())*(Vandløb!Q$13/Vandløb!$C$3)*Vandløb!$C$6/(Vandløb!$C$4*Vandløb!$C$3))*COS(8*PI()*$B7/Vandløb!$C$3)+EXP(-(9*PI())*(9*PI())*(Vandløb!Q$13/Vandløb!$C$3)*Vandløb!$C$6/(Vandløb!$C$4*Vandløb!$C$3))*COS(9*PI()*$B7/Vandløb!$C$3)+EXP(-(10*PI())*(10*PI())*(Vandløb!Q$13/Vandløb!$C$3)*Vandløb!$C$6/(Vandløb!$C$4*Vandløb!$C$3))*COS(10*PI()*$B7/Vandløb!$C$3))*2+1)*Vandløb!$C$7*Vandløb!$C$8/(Vandløb!$C$5+Vandløb!$C$7))/Vandløb!$C$8)</f>
        <v>41.558043782144885</v>
      </c>
      <c r="Q7" s="46">
        <f>1/((((+EXP(-(1*PI())*(1*PI())*(Vandløb!R$13/Vandløb!$C$3)*Vandløb!$C$6/(Vandløb!$C$4*Vandløb!$C$3))*COS(1*PI()*$B7/Vandløb!$C$3)+EXP(-(2*PI())*(2*PI())*(Vandløb!R$13/Vandløb!$C$3)*Vandløb!$C$6/(Vandløb!$C$4*Vandløb!$C$3))*COS(2*PI()*$B7/Vandløb!$C$3)+EXP(-(3*PI())*(3*PI())*(Vandløb!R$13/Vandløb!$C$3)*Vandløb!$C$6/(Vandløb!$C$4*Vandløb!$C$3))*COS(3*PI()*$B7/Vandløb!$C$3)+EXP(-(4*PI())*(4*PI())*(Vandløb!R$13/Vandløb!$C$3)*Vandløb!$C$6/(Vandløb!$C$4*Vandløb!$C$3))*COS(4*PI()*$B7/Vandløb!$C$3)+EXP(-(5*PI())*(5*PI())*(Vandløb!R$13/Vandløb!$C$3)*Vandløb!$C$6/(Vandløb!$C$4*Vandløb!$C$3))*COS(5*PI()*$B7/Vandløb!$C$3)+EXP(-(6*PI())*(6*PI())*(Vandløb!R$13/Vandløb!$C$3)*Vandløb!$C$6/(Vandløb!$C$4*Vandløb!$C$3))*COS(6*PI()*$B7/Vandløb!$C$3)+EXP(-(7*PI())*(7*PI())*(Vandløb!R$13/Vandløb!$C$3)*Vandløb!$C$6/(Vandløb!$C$4*Vandløb!$C$3))*COS(7*PI()*$B7/Vandløb!$C$3)+EXP(-(8*PI())*(8*PI())*(Vandløb!R$13/Vandløb!$C$3)*Vandløb!$C$6/(Vandløb!$C$4*Vandløb!$C$3))*COS(8*PI()*$B7/Vandløb!$C$3)+EXP(-(9*PI())*(9*PI())*(Vandløb!R$13/Vandløb!$C$3)*Vandløb!$C$6/(Vandløb!$C$4*Vandløb!$C$3))*COS(9*PI()*$B7/Vandløb!$C$3)+EXP(-(10*PI())*(10*PI())*(Vandløb!R$13/Vandløb!$C$3)*Vandløb!$C$6/(Vandløb!$C$4*Vandløb!$C$3))*COS(10*PI()*$B7/Vandløb!$C$3))*2+1)*Vandløb!$C$7*Vandløb!$C$8/(Vandløb!$C$5+Vandløb!$C$7))/Vandløb!$C$8)</f>
        <v>42.918162051707448</v>
      </c>
      <c r="R7" s="46">
        <f>1/((((+EXP(-(1*PI())*(1*PI())*(Vandløb!S$13/Vandløb!$C$3)*Vandløb!$C$6/(Vandløb!$C$4*Vandløb!$C$3))*COS(1*PI()*$B7/Vandløb!$C$3)+EXP(-(2*PI())*(2*PI())*(Vandløb!S$13/Vandløb!$C$3)*Vandløb!$C$6/(Vandløb!$C$4*Vandløb!$C$3))*COS(2*PI()*$B7/Vandløb!$C$3)+EXP(-(3*PI())*(3*PI())*(Vandløb!S$13/Vandløb!$C$3)*Vandløb!$C$6/(Vandløb!$C$4*Vandløb!$C$3))*COS(3*PI()*$B7/Vandløb!$C$3)+EXP(-(4*PI())*(4*PI())*(Vandløb!S$13/Vandløb!$C$3)*Vandløb!$C$6/(Vandløb!$C$4*Vandløb!$C$3))*COS(4*PI()*$B7/Vandløb!$C$3)+EXP(-(5*PI())*(5*PI())*(Vandløb!S$13/Vandløb!$C$3)*Vandløb!$C$6/(Vandløb!$C$4*Vandløb!$C$3))*COS(5*PI()*$B7/Vandløb!$C$3)+EXP(-(6*PI())*(6*PI())*(Vandløb!S$13/Vandløb!$C$3)*Vandløb!$C$6/(Vandløb!$C$4*Vandløb!$C$3))*COS(6*PI()*$B7/Vandløb!$C$3)+EXP(-(7*PI())*(7*PI())*(Vandløb!S$13/Vandløb!$C$3)*Vandløb!$C$6/(Vandløb!$C$4*Vandløb!$C$3))*COS(7*PI()*$B7/Vandløb!$C$3)+EXP(-(8*PI())*(8*PI())*(Vandløb!S$13/Vandløb!$C$3)*Vandløb!$C$6/(Vandløb!$C$4*Vandløb!$C$3))*COS(8*PI()*$B7/Vandløb!$C$3)+EXP(-(9*PI())*(9*PI())*(Vandløb!S$13/Vandløb!$C$3)*Vandløb!$C$6/(Vandløb!$C$4*Vandløb!$C$3))*COS(9*PI()*$B7/Vandløb!$C$3)+EXP(-(10*PI())*(10*PI())*(Vandløb!S$13/Vandløb!$C$3)*Vandløb!$C$6/(Vandløb!$C$4*Vandløb!$C$3))*COS(10*PI()*$B7/Vandløb!$C$3))*2+1)*Vandløb!$C$7*Vandløb!$C$8/(Vandløb!$C$5+Vandløb!$C$7))/Vandløb!$C$8)</f>
        <v>44.197609171923482</v>
      </c>
      <c r="S7" s="46">
        <f>1/((((+EXP(-(1*PI())*(1*PI())*(Vandløb!T$13/Vandløb!$C$3)*Vandløb!$C$6/(Vandløb!$C$4*Vandløb!$C$3))*COS(1*PI()*$B7/Vandløb!$C$3)+EXP(-(2*PI())*(2*PI())*(Vandløb!T$13/Vandløb!$C$3)*Vandløb!$C$6/(Vandløb!$C$4*Vandløb!$C$3))*COS(2*PI()*$B7/Vandløb!$C$3)+EXP(-(3*PI())*(3*PI())*(Vandløb!T$13/Vandløb!$C$3)*Vandløb!$C$6/(Vandløb!$C$4*Vandløb!$C$3))*COS(3*PI()*$B7/Vandløb!$C$3)+EXP(-(4*PI())*(4*PI())*(Vandløb!T$13/Vandløb!$C$3)*Vandløb!$C$6/(Vandløb!$C$4*Vandløb!$C$3))*COS(4*PI()*$B7/Vandløb!$C$3)+EXP(-(5*PI())*(5*PI())*(Vandløb!T$13/Vandløb!$C$3)*Vandløb!$C$6/(Vandløb!$C$4*Vandløb!$C$3))*COS(5*PI()*$B7/Vandløb!$C$3)+EXP(-(6*PI())*(6*PI())*(Vandløb!T$13/Vandløb!$C$3)*Vandløb!$C$6/(Vandløb!$C$4*Vandløb!$C$3))*COS(6*PI()*$B7/Vandløb!$C$3)+EXP(-(7*PI())*(7*PI())*(Vandløb!T$13/Vandløb!$C$3)*Vandløb!$C$6/(Vandløb!$C$4*Vandløb!$C$3))*COS(7*PI()*$B7/Vandløb!$C$3)+EXP(-(8*PI())*(8*PI())*(Vandløb!T$13/Vandløb!$C$3)*Vandløb!$C$6/(Vandløb!$C$4*Vandløb!$C$3))*COS(8*PI()*$B7/Vandløb!$C$3)+EXP(-(9*PI())*(9*PI())*(Vandløb!T$13/Vandløb!$C$3)*Vandløb!$C$6/(Vandløb!$C$4*Vandløb!$C$3))*COS(9*PI()*$B7/Vandløb!$C$3)+EXP(-(10*PI())*(10*PI())*(Vandløb!T$13/Vandløb!$C$3)*Vandløb!$C$6/(Vandløb!$C$4*Vandløb!$C$3))*COS(10*PI()*$B7/Vandløb!$C$3))*2+1)*Vandløb!$C$7*Vandløb!$C$8/(Vandløb!$C$5+Vandløb!$C$7))/Vandløb!$C$8)</f>
        <v>45.397103258139019</v>
      </c>
      <c r="T7" s="46">
        <f>1/((((+EXP(-(1*PI())*(1*PI())*(Vandløb!U$13/Vandløb!$C$3)*Vandløb!$C$6/(Vandløb!$C$4*Vandløb!$C$3))*COS(1*PI()*$B7/Vandløb!$C$3)+EXP(-(2*PI())*(2*PI())*(Vandløb!U$13/Vandløb!$C$3)*Vandløb!$C$6/(Vandløb!$C$4*Vandløb!$C$3))*COS(2*PI()*$B7/Vandløb!$C$3)+EXP(-(3*PI())*(3*PI())*(Vandløb!U$13/Vandløb!$C$3)*Vandløb!$C$6/(Vandløb!$C$4*Vandløb!$C$3))*COS(3*PI()*$B7/Vandløb!$C$3)+EXP(-(4*PI())*(4*PI())*(Vandløb!U$13/Vandløb!$C$3)*Vandløb!$C$6/(Vandløb!$C$4*Vandløb!$C$3))*COS(4*PI()*$B7/Vandløb!$C$3)+EXP(-(5*PI())*(5*PI())*(Vandløb!U$13/Vandløb!$C$3)*Vandløb!$C$6/(Vandløb!$C$4*Vandløb!$C$3))*COS(5*PI()*$B7/Vandløb!$C$3)+EXP(-(6*PI())*(6*PI())*(Vandløb!U$13/Vandløb!$C$3)*Vandløb!$C$6/(Vandløb!$C$4*Vandløb!$C$3))*COS(6*PI()*$B7/Vandløb!$C$3)+EXP(-(7*PI())*(7*PI())*(Vandløb!U$13/Vandløb!$C$3)*Vandløb!$C$6/(Vandløb!$C$4*Vandløb!$C$3))*COS(7*PI()*$B7/Vandløb!$C$3)+EXP(-(8*PI())*(8*PI())*(Vandløb!U$13/Vandløb!$C$3)*Vandløb!$C$6/(Vandløb!$C$4*Vandløb!$C$3))*COS(8*PI()*$B7/Vandløb!$C$3)+EXP(-(9*PI())*(9*PI())*(Vandløb!U$13/Vandløb!$C$3)*Vandløb!$C$6/(Vandløb!$C$4*Vandløb!$C$3))*COS(9*PI()*$B7/Vandløb!$C$3)+EXP(-(10*PI())*(10*PI())*(Vandløb!U$13/Vandløb!$C$3)*Vandløb!$C$6/(Vandløb!$C$4*Vandløb!$C$3))*COS(10*PI()*$B7/Vandløb!$C$3))*2+1)*Vandløb!$C$7*Vandløb!$C$8/(Vandløb!$C$5+Vandløb!$C$7))/Vandløb!$C$8)</f>
        <v>46.517673418111464</v>
      </c>
      <c r="U7" s="46">
        <f>1/((((+EXP(-(1*PI())*(1*PI())*(Vandløb!V$13/Vandløb!$C$3)*Vandløb!$C$6/(Vandløb!$C$4*Vandløb!$C$3))*COS(1*PI()*$B7/Vandløb!$C$3)+EXP(-(2*PI())*(2*PI())*(Vandløb!V$13/Vandløb!$C$3)*Vandløb!$C$6/(Vandløb!$C$4*Vandløb!$C$3))*COS(2*PI()*$B7/Vandløb!$C$3)+EXP(-(3*PI())*(3*PI())*(Vandløb!V$13/Vandløb!$C$3)*Vandløb!$C$6/(Vandløb!$C$4*Vandløb!$C$3))*COS(3*PI()*$B7/Vandløb!$C$3)+EXP(-(4*PI())*(4*PI())*(Vandløb!V$13/Vandløb!$C$3)*Vandløb!$C$6/(Vandløb!$C$4*Vandløb!$C$3))*COS(4*PI()*$B7/Vandløb!$C$3)+EXP(-(5*PI())*(5*PI())*(Vandløb!V$13/Vandløb!$C$3)*Vandløb!$C$6/(Vandløb!$C$4*Vandløb!$C$3))*COS(5*PI()*$B7/Vandløb!$C$3)+EXP(-(6*PI())*(6*PI())*(Vandløb!V$13/Vandløb!$C$3)*Vandløb!$C$6/(Vandløb!$C$4*Vandløb!$C$3))*COS(6*PI()*$B7/Vandløb!$C$3)+EXP(-(7*PI())*(7*PI())*(Vandløb!V$13/Vandløb!$C$3)*Vandløb!$C$6/(Vandløb!$C$4*Vandløb!$C$3))*COS(7*PI()*$B7/Vandløb!$C$3)+EXP(-(8*PI())*(8*PI())*(Vandløb!V$13/Vandløb!$C$3)*Vandløb!$C$6/(Vandløb!$C$4*Vandløb!$C$3))*COS(8*PI()*$B7/Vandløb!$C$3)+EXP(-(9*PI())*(9*PI())*(Vandløb!V$13/Vandløb!$C$3)*Vandløb!$C$6/(Vandløb!$C$4*Vandløb!$C$3))*COS(9*PI()*$B7/Vandløb!$C$3)+EXP(-(10*PI())*(10*PI())*(Vandløb!V$13/Vandløb!$C$3)*Vandløb!$C$6/(Vandløb!$C$4*Vandløb!$C$3))*COS(10*PI()*$B7/Vandløb!$C$3))*2+1)*Vandløb!$C$7*Vandløb!$C$8/(Vandløb!$C$5+Vandløb!$C$7))/Vandløb!$C$8)</f>
        <v>47.560788632319813</v>
      </c>
      <c r="V7" s="46">
        <f>1/((((+EXP(-(1*PI())*(1*PI())*(Vandløb!W$13/Vandløb!$C$3)*Vandløb!$C$6/(Vandløb!$C$4*Vandløb!$C$3))*COS(1*PI()*$B7/Vandløb!$C$3)+EXP(-(2*PI())*(2*PI())*(Vandløb!W$13/Vandløb!$C$3)*Vandløb!$C$6/(Vandløb!$C$4*Vandløb!$C$3))*COS(2*PI()*$B7/Vandløb!$C$3)+EXP(-(3*PI())*(3*PI())*(Vandløb!W$13/Vandløb!$C$3)*Vandløb!$C$6/(Vandløb!$C$4*Vandløb!$C$3))*COS(3*PI()*$B7/Vandløb!$C$3)+EXP(-(4*PI())*(4*PI())*(Vandløb!W$13/Vandløb!$C$3)*Vandløb!$C$6/(Vandløb!$C$4*Vandløb!$C$3))*COS(4*PI()*$B7/Vandløb!$C$3)+EXP(-(5*PI())*(5*PI())*(Vandløb!W$13/Vandløb!$C$3)*Vandløb!$C$6/(Vandløb!$C$4*Vandløb!$C$3))*COS(5*PI()*$B7/Vandløb!$C$3)+EXP(-(6*PI())*(6*PI())*(Vandløb!W$13/Vandløb!$C$3)*Vandløb!$C$6/(Vandløb!$C$4*Vandløb!$C$3))*COS(6*PI()*$B7/Vandløb!$C$3)+EXP(-(7*PI())*(7*PI())*(Vandløb!W$13/Vandløb!$C$3)*Vandløb!$C$6/(Vandløb!$C$4*Vandløb!$C$3))*COS(7*PI()*$B7/Vandløb!$C$3)+EXP(-(8*PI())*(8*PI())*(Vandløb!W$13/Vandløb!$C$3)*Vandløb!$C$6/(Vandløb!$C$4*Vandløb!$C$3))*COS(8*PI()*$B7/Vandløb!$C$3)+EXP(-(9*PI())*(9*PI())*(Vandløb!W$13/Vandløb!$C$3)*Vandløb!$C$6/(Vandløb!$C$4*Vandløb!$C$3))*COS(9*PI()*$B7/Vandløb!$C$3)+EXP(-(10*PI())*(10*PI())*(Vandløb!W$13/Vandløb!$C$3)*Vandløb!$C$6/(Vandløb!$C$4*Vandløb!$C$3))*COS(10*PI()*$B7/Vandløb!$C$3))*2+1)*Vandløb!$C$7*Vandløb!$C$8/(Vandløb!$C$5+Vandløb!$C$7))/Vandløb!$C$8)</f>
        <v>48.528403920831522</v>
      </c>
      <c r="W7" s="46">
        <f>1/((((+EXP(-(1*PI())*(1*PI())*(Vandløb!X$13/Vandløb!$C$3)*Vandløb!$C$6/(Vandløb!$C$4*Vandløb!$C$3))*COS(1*PI()*$B7/Vandløb!$C$3)+EXP(-(2*PI())*(2*PI())*(Vandløb!X$13/Vandløb!$C$3)*Vandløb!$C$6/(Vandløb!$C$4*Vandløb!$C$3))*COS(2*PI()*$B7/Vandløb!$C$3)+EXP(-(3*PI())*(3*PI())*(Vandløb!X$13/Vandløb!$C$3)*Vandløb!$C$6/(Vandløb!$C$4*Vandløb!$C$3))*COS(3*PI()*$B7/Vandløb!$C$3)+EXP(-(4*PI())*(4*PI())*(Vandløb!X$13/Vandløb!$C$3)*Vandløb!$C$6/(Vandløb!$C$4*Vandløb!$C$3))*COS(4*PI()*$B7/Vandløb!$C$3)+EXP(-(5*PI())*(5*PI())*(Vandløb!X$13/Vandløb!$C$3)*Vandløb!$C$6/(Vandløb!$C$4*Vandløb!$C$3))*COS(5*PI()*$B7/Vandløb!$C$3)+EXP(-(6*PI())*(6*PI())*(Vandløb!X$13/Vandløb!$C$3)*Vandløb!$C$6/(Vandløb!$C$4*Vandløb!$C$3))*COS(6*PI()*$B7/Vandløb!$C$3)+EXP(-(7*PI())*(7*PI())*(Vandløb!X$13/Vandløb!$C$3)*Vandløb!$C$6/(Vandløb!$C$4*Vandløb!$C$3))*COS(7*PI()*$B7/Vandløb!$C$3)+EXP(-(8*PI())*(8*PI())*(Vandløb!X$13/Vandløb!$C$3)*Vandløb!$C$6/(Vandløb!$C$4*Vandløb!$C$3))*COS(8*PI()*$B7/Vandløb!$C$3)+EXP(-(9*PI())*(9*PI())*(Vandløb!X$13/Vandløb!$C$3)*Vandløb!$C$6/(Vandløb!$C$4*Vandløb!$C$3))*COS(9*PI()*$B7/Vandløb!$C$3)+EXP(-(10*PI())*(10*PI())*(Vandløb!X$13/Vandløb!$C$3)*Vandløb!$C$6/(Vandløb!$C$4*Vandløb!$C$3))*COS(10*PI()*$B7/Vandløb!$C$3))*2+1)*Vandløb!$C$7*Vandløb!$C$8/(Vandløb!$C$5+Vandløb!$C$7))/Vandløb!$C$8)</f>
        <v>49.422948134518897</v>
      </c>
      <c r="X7" s="46">
        <f>1/((((+EXP(-(1*PI())*(1*PI())*(Vandløb!Y$13/Vandløb!$C$3)*Vandløb!$C$6/(Vandløb!$C$4*Vandløb!$C$3))*COS(1*PI()*$B7/Vandløb!$C$3)+EXP(-(2*PI())*(2*PI())*(Vandløb!Y$13/Vandløb!$C$3)*Vandløb!$C$6/(Vandløb!$C$4*Vandløb!$C$3))*COS(2*PI()*$B7/Vandløb!$C$3)+EXP(-(3*PI())*(3*PI())*(Vandløb!Y$13/Vandløb!$C$3)*Vandløb!$C$6/(Vandløb!$C$4*Vandløb!$C$3))*COS(3*PI()*$B7/Vandløb!$C$3)+EXP(-(4*PI())*(4*PI())*(Vandløb!Y$13/Vandløb!$C$3)*Vandløb!$C$6/(Vandløb!$C$4*Vandløb!$C$3))*COS(4*PI()*$B7/Vandløb!$C$3)+EXP(-(5*PI())*(5*PI())*(Vandløb!Y$13/Vandløb!$C$3)*Vandløb!$C$6/(Vandløb!$C$4*Vandløb!$C$3))*COS(5*PI()*$B7/Vandløb!$C$3)+EXP(-(6*PI())*(6*PI())*(Vandløb!Y$13/Vandløb!$C$3)*Vandløb!$C$6/(Vandløb!$C$4*Vandløb!$C$3))*COS(6*PI()*$B7/Vandløb!$C$3)+EXP(-(7*PI())*(7*PI())*(Vandløb!Y$13/Vandløb!$C$3)*Vandløb!$C$6/(Vandløb!$C$4*Vandløb!$C$3))*COS(7*PI()*$B7/Vandløb!$C$3)+EXP(-(8*PI())*(8*PI())*(Vandløb!Y$13/Vandløb!$C$3)*Vandløb!$C$6/(Vandløb!$C$4*Vandløb!$C$3))*COS(8*PI()*$B7/Vandløb!$C$3)+EXP(-(9*PI())*(9*PI())*(Vandløb!Y$13/Vandløb!$C$3)*Vandløb!$C$6/(Vandløb!$C$4*Vandløb!$C$3))*COS(9*PI()*$B7/Vandløb!$C$3)+EXP(-(10*PI())*(10*PI())*(Vandløb!Y$13/Vandløb!$C$3)*Vandløb!$C$6/(Vandløb!$C$4*Vandløb!$C$3))*COS(10*PI()*$B7/Vandløb!$C$3))*2+1)*Vandløb!$C$7*Vandløb!$C$8/(Vandløb!$C$5+Vandløb!$C$7))/Vandløb!$C$8)</f>
        <v>50.24727357322633</v>
      </c>
      <c r="Y7" s="46">
        <f>1/((((+EXP(-(1*PI())*(1*PI())*(Vandløb!Z$13/Vandløb!$C$3)*Vandløb!$C$6/(Vandløb!$C$4*Vandløb!$C$3))*COS(1*PI()*$B7/Vandløb!$C$3)+EXP(-(2*PI())*(2*PI())*(Vandløb!Z$13/Vandløb!$C$3)*Vandløb!$C$6/(Vandløb!$C$4*Vandløb!$C$3))*COS(2*PI()*$B7/Vandløb!$C$3)+EXP(-(3*PI())*(3*PI())*(Vandløb!Z$13/Vandløb!$C$3)*Vandløb!$C$6/(Vandløb!$C$4*Vandløb!$C$3))*COS(3*PI()*$B7/Vandløb!$C$3)+EXP(-(4*PI())*(4*PI())*(Vandløb!Z$13/Vandløb!$C$3)*Vandløb!$C$6/(Vandløb!$C$4*Vandløb!$C$3))*COS(4*PI()*$B7/Vandløb!$C$3)+EXP(-(5*PI())*(5*PI())*(Vandløb!Z$13/Vandløb!$C$3)*Vandløb!$C$6/(Vandløb!$C$4*Vandløb!$C$3))*COS(5*PI()*$B7/Vandløb!$C$3)+EXP(-(6*PI())*(6*PI())*(Vandløb!Z$13/Vandløb!$C$3)*Vandløb!$C$6/(Vandløb!$C$4*Vandløb!$C$3))*COS(6*PI()*$B7/Vandløb!$C$3)+EXP(-(7*PI())*(7*PI())*(Vandløb!Z$13/Vandløb!$C$3)*Vandløb!$C$6/(Vandløb!$C$4*Vandløb!$C$3))*COS(7*PI()*$B7/Vandløb!$C$3)+EXP(-(8*PI())*(8*PI())*(Vandløb!Z$13/Vandløb!$C$3)*Vandløb!$C$6/(Vandløb!$C$4*Vandløb!$C$3))*COS(8*PI()*$B7/Vandløb!$C$3)+EXP(-(9*PI())*(9*PI())*(Vandløb!Z$13/Vandløb!$C$3)*Vandløb!$C$6/(Vandløb!$C$4*Vandløb!$C$3))*COS(9*PI()*$B7/Vandløb!$C$3)+EXP(-(10*PI())*(10*PI())*(Vandløb!Z$13/Vandløb!$C$3)*Vandløb!$C$6/(Vandløb!$C$4*Vandløb!$C$3))*COS(10*PI()*$B7/Vandløb!$C$3))*2+1)*Vandløb!$C$7*Vandløb!$C$8/(Vandløb!$C$5+Vandløb!$C$7))/Vandløb!$C$8)</f>
        <v>51.004583409653748</v>
      </c>
      <c r="Z7" s="46">
        <f>1/((((+EXP(-(1*PI())*(1*PI())*(Vandløb!AA$13/Vandløb!$C$3)*Vandløb!$C$6/(Vandløb!$C$4*Vandløb!$C$3))*COS(1*PI()*$B7/Vandløb!$C$3)+EXP(-(2*PI())*(2*PI())*(Vandløb!AA$13/Vandløb!$C$3)*Vandløb!$C$6/(Vandløb!$C$4*Vandløb!$C$3))*COS(2*PI()*$B7/Vandløb!$C$3)+EXP(-(3*PI())*(3*PI())*(Vandløb!AA$13/Vandløb!$C$3)*Vandløb!$C$6/(Vandløb!$C$4*Vandløb!$C$3))*COS(3*PI()*$B7/Vandløb!$C$3)+EXP(-(4*PI())*(4*PI())*(Vandløb!AA$13/Vandløb!$C$3)*Vandløb!$C$6/(Vandløb!$C$4*Vandløb!$C$3))*COS(4*PI()*$B7/Vandløb!$C$3)+EXP(-(5*PI())*(5*PI())*(Vandløb!AA$13/Vandløb!$C$3)*Vandløb!$C$6/(Vandløb!$C$4*Vandløb!$C$3))*COS(5*PI()*$B7/Vandløb!$C$3)+EXP(-(6*PI())*(6*PI())*(Vandløb!AA$13/Vandløb!$C$3)*Vandløb!$C$6/(Vandløb!$C$4*Vandløb!$C$3))*COS(6*PI()*$B7/Vandløb!$C$3)+EXP(-(7*PI())*(7*PI())*(Vandløb!AA$13/Vandløb!$C$3)*Vandløb!$C$6/(Vandløb!$C$4*Vandløb!$C$3))*COS(7*PI()*$B7/Vandløb!$C$3)+EXP(-(8*PI())*(8*PI())*(Vandløb!AA$13/Vandløb!$C$3)*Vandløb!$C$6/(Vandløb!$C$4*Vandløb!$C$3))*COS(8*PI()*$B7/Vandløb!$C$3)+EXP(-(9*PI())*(9*PI())*(Vandløb!AA$13/Vandløb!$C$3)*Vandløb!$C$6/(Vandløb!$C$4*Vandløb!$C$3))*COS(9*PI()*$B7/Vandløb!$C$3)+EXP(-(10*PI())*(10*PI())*(Vandløb!AA$13/Vandløb!$C$3)*Vandløb!$C$6/(Vandløb!$C$4*Vandløb!$C$3))*COS(10*PI()*$B7/Vandløb!$C$3))*2+1)*Vandløb!$C$7*Vandløb!$C$8/(Vandløb!$C$5+Vandløb!$C$7))/Vandløb!$C$8)</f>
        <v>51.698348988514262</v>
      </c>
      <c r="AA7" s="46">
        <f>1/((((+EXP(-(1*PI())*(1*PI())*(Vandløb!AB$13/Vandløb!$C$3)*Vandløb!$C$6/(Vandløb!$C$4*Vandløb!$C$3))*COS(1*PI()*$B7/Vandløb!$C$3)+EXP(-(2*PI())*(2*PI())*(Vandløb!AB$13/Vandløb!$C$3)*Vandløb!$C$6/(Vandløb!$C$4*Vandløb!$C$3))*COS(2*PI()*$B7/Vandløb!$C$3)+EXP(-(3*PI())*(3*PI())*(Vandløb!AB$13/Vandløb!$C$3)*Vandløb!$C$6/(Vandløb!$C$4*Vandløb!$C$3))*COS(3*PI()*$B7/Vandløb!$C$3)+EXP(-(4*PI())*(4*PI())*(Vandløb!AB$13/Vandløb!$C$3)*Vandløb!$C$6/(Vandløb!$C$4*Vandløb!$C$3))*COS(4*PI()*$B7/Vandløb!$C$3)+EXP(-(5*PI())*(5*PI())*(Vandløb!AB$13/Vandløb!$C$3)*Vandløb!$C$6/(Vandløb!$C$4*Vandløb!$C$3))*COS(5*PI()*$B7/Vandløb!$C$3)+EXP(-(6*PI())*(6*PI())*(Vandløb!AB$13/Vandløb!$C$3)*Vandløb!$C$6/(Vandløb!$C$4*Vandløb!$C$3))*COS(6*PI()*$B7/Vandløb!$C$3)+EXP(-(7*PI())*(7*PI())*(Vandløb!AB$13/Vandløb!$C$3)*Vandløb!$C$6/(Vandløb!$C$4*Vandløb!$C$3))*COS(7*PI()*$B7/Vandløb!$C$3)+EXP(-(8*PI())*(8*PI())*(Vandløb!AB$13/Vandløb!$C$3)*Vandløb!$C$6/(Vandløb!$C$4*Vandløb!$C$3))*COS(8*PI()*$B7/Vandløb!$C$3)+EXP(-(9*PI())*(9*PI())*(Vandløb!AB$13/Vandløb!$C$3)*Vandløb!$C$6/(Vandløb!$C$4*Vandløb!$C$3))*COS(9*PI()*$B7/Vandløb!$C$3)+EXP(-(10*PI())*(10*PI())*(Vandløb!AB$13/Vandløb!$C$3)*Vandløb!$C$6/(Vandløb!$C$4*Vandløb!$C$3))*COS(10*PI()*$B7/Vandløb!$C$3))*2+1)*Vandløb!$C$7*Vandløb!$C$8/(Vandløb!$C$5+Vandløb!$C$7))/Vandløb!$C$8)</f>
        <v>52.332225674021132</v>
      </c>
      <c r="AB7" s="47">
        <f>1/((((+EXP(-(1*PI())*(1*PI())*(Vandløb!AC$13/Vandløb!$C$3)*Vandløb!$C$6/(Vandløb!$C$4*Vandløb!$C$3))*COS(1*PI()*$B7/Vandløb!$C$3)+EXP(-(2*PI())*(2*PI())*(Vandløb!AC$13/Vandløb!$C$3)*Vandløb!$C$6/(Vandløb!$C$4*Vandløb!$C$3))*COS(2*PI()*$B7/Vandløb!$C$3)+EXP(-(3*PI())*(3*PI())*(Vandløb!AC$13/Vandløb!$C$3)*Vandløb!$C$6/(Vandløb!$C$4*Vandløb!$C$3))*COS(3*PI()*$B7/Vandløb!$C$3)+EXP(-(4*PI())*(4*PI())*(Vandløb!AC$13/Vandløb!$C$3)*Vandløb!$C$6/(Vandløb!$C$4*Vandløb!$C$3))*COS(4*PI()*$B7/Vandløb!$C$3)+EXP(-(5*PI())*(5*PI())*(Vandløb!AC$13/Vandløb!$C$3)*Vandløb!$C$6/(Vandløb!$C$4*Vandløb!$C$3))*COS(5*PI()*$B7/Vandløb!$C$3)+EXP(-(6*PI())*(6*PI())*(Vandløb!AC$13/Vandløb!$C$3)*Vandløb!$C$6/(Vandløb!$C$4*Vandløb!$C$3))*COS(6*PI()*$B7/Vandløb!$C$3)+EXP(-(7*PI())*(7*PI())*(Vandløb!AC$13/Vandløb!$C$3)*Vandløb!$C$6/(Vandløb!$C$4*Vandløb!$C$3))*COS(7*PI()*$B7/Vandløb!$C$3)+EXP(-(8*PI())*(8*PI())*(Vandløb!AC$13/Vandløb!$C$3)*Vandløb!$C$6/(Vandløb!$C$4*Vandløb!$C$3))*COS(8*PI()*$B7/Vandløb!$C$3)+EXP(-(9*PI())*(9*PI())*(Vandløb!AC$13/Vandløb!$C$3)*Vandløb!$C$6/(Vandløb!$C$4*Vandløb!$C$3))*COS(9*PI()*$B7/Vandløb!$C$3)+EXP(-(10*PI())*(10*PI())*(Vandløb!AC$13/Vandløb!$C$3)*Vandløb!$C$6/(Vandløb!$C$4*Vandløb!$C$3))*COS(10*PI()*$B7/Vandløb!$C$3))*2+1)*Vandløb!$C$7*Vandløb!$C$8/(Vandløb!$C$5+Vandløb!$C$7))/Vandløb!$C$8)</f>
        <v>52.909973107306548</v>
      </c>
    </row>
    <row r="8" spans="2:28" x14ac:dyDescent="0.2">
      <c r="B8" s="35">
        <f>Vandløb!$K$9*4</f>
        <v>1.6</v>
      </c>
      <c r="C8" s="45">
        <f>1/((((+EXP(-(1*PI())*(1*PI())*(Vandløb!D$13/Vandløb!$C$3)*Vandløb!$C$6/(Vandløb!$C$4*Vandløb!$C$3))*COS(1*PI()*$B8/Vandløb!$C$3)+EXP(-(2*PI())*(2*PI())*(Vandløb!D$13/Vandløb!$C$3)*Vandløb!$C$6/(Vandløb!$C$4*Vandløb!$C$3))*COS(2*PI()*$B8/Vandløb!$C$3)+EXP(-(3*PI())*(3*PI())*(Vandløb!D$13/Vandløb!$C$3)*Vandløb!$C$6/(Vandløb!$C$4*Vandløb!$C$3))*COS(3*PI()*$B8/Vandløb!$C$3)+EXP(-(4*PI())*(4*PI())*(Vandløb!D$13/Vandløb!$C$3)*Vandløb!$C$6/(Vandløb!$C$4*Vandløb!$C$3))*COS(4*PI()*$B8/Vandløb!$C$3)+EXP(-(5*PI())*(5*PI())*(Vandløb!D$13/Vandløb!$C$3)*Vandløb!$C$6/(Vandløb!$C$4*Vandløb!$C$3))*COS(5*PI()*$B8/Vandløb!$C$3)+EXP(-(6*PI())*(6*PI())*(Vandløb!D$13/Vandløb!$C$3)*Vandløb!$C$6/(Vandløb!$C$4*Vandløb!$C$3))*COS(6*PI()*$B8/Vandløb!$C$3)+EXP(-(7*PI())*(7*PI())*(Vandløb!D$13/Vandløb!$C$3)*Vandløb!$C$6/(Vandløb!$C$4*Vandløb!$C$3))*COS(7*PI()*$B8/Vandløb!$C$3)+EXP(-(8*PI())*(8*PI())*(Vandløb!D$13/Vandløb!$C$3)*Vandløb!$C$6/(Vandløb!$C$4*Vandløb!$C$3))*COS(8*PI()*$B8/Vandløb!$C$3)+EXP(-(9*PI())*(9*PI())*(Vandløb!D$13/Vandløb!$C$3)*Vandløb!$C$6/(Vandløb!$C$4*Vandløb!$C$3))*COS(9*PI()*$B8/Vandløb!$C$3)+EXP(-(10*PI())*(10*PI())*(Vandløb!D$13/Vandløb!$C$3)*Vandløb!$C$6/(Vandløb!$C$4*Vandløb!$C$3))*COS(10*PI()*$B8/Vandløb!$C$3))*2+1)*Vandløb!$C$7*Vandløb!$C$8/(Vandløb!$C$5+Vandløb!$C$7))/Vandløb!$C$8)</f>
        <v>43.521379302190937</v>
      </c>
      <c r="D8" s="46">
        <f>1/((((+EXP(-(1*PI())*(1*PI())*(Vandløb!E$13/Vandløb!$C$3)*Vandløb!$C$6/(Vandløb!$C$4*Vandløb!$C$3))*COS(1*PI()*$B8/Vandløb!$C$3)+EXP(-(2*PI())*(2*PI())*(Vandløb!E$13/Vandløb!$C$3)*Vandløb!$C$6/(Vandløb!$C$4*Vandløb!$C$3))*COS(2*PI()*$B8/Vandløb!$C$3)+EXP(-(3*PI())*(3*PI())*(Vandløb!E$13/Vandløb!$C$3)*Vandløb!$C$6/(Vandløb!$C$4*Vandløb!$C$3))*COS(3*PI()*$B8/Vandløb!$C$3)+EXP(-(4*PI())*(4*PI())*(Vandløb!E$13/Vandløb!$C$3)*Vandløb!$C$6/(Vandløb!$C$4*Vandløb!$C$3))*COS(4*PI()*$B8/Vandløb!$C$3)+EXP(-(5*PI())*(5*PI())*(Vandløb!E$13/Vandløb!$C$3)*Vandløb!$C$6/(Vandløb!$C$4*Vandløb!$C$3))*COS(5*PI()*$B8/Vandløb!$C$3)+EXP(-(6*PI())*(6*PI())*(Vandløb!E$13/Vandløb!$C$3)*Vandløb!$C$6/(Vandløb!$C$4*Vandløb!$C$3))*COS(6*PI()*$B8/Vandløb!$C$3)+EXP(-(7*PI())*(7*PI())*(Vandløb!E$13/Vandløb!$C$3)*Vandløb!$C$6/(Vandløb!$C$4*Vandløb!$C$3))*COS(7*PI()*$B8/Vandløb!$C$3)+EXP(-(8*PI())*(8*PI())*(Vandløb!E$13/Vandløb!$C$3)*Vandløb!$C$6/(Vandløb!$C$4*Vandløb!$C$3))*COS(8*PI()*$B8/Vandløb!$C$3)+EXP(-(9*PI())*(9*PI())*(Vandløb!E$13/Vandløb!$C$3)*Vandløb!$C$6/(Vandløb!$C$4*Vandløb!$C$3))*COS(9*PI()*$B8/Vandløb!$C$3)+EXP(-(10*PI())*(10*PI())*(Vandløb!E$13/Vandløb!$C$3)*Vandløb!$C$6/(Vandløb!$C$4*Vandløb!$C$3))*COS(10*PI()*$B8/Vandløb!$C$3))*2+1)*Vandløb!$C$7*Vandløb!$C$8/(Vandløb!$C$5+Vandløb!$C$7))/Vandløb!$C$8)</f>
        <v>26.188473184654736</v>
      </c>
      <c r="E8" s="46">
        <f>1/((((+EXP(-(1*PI())*(1*PI())*(Vandløb!F$13/Vandløb!$C$3)*Vandløb!$C$6/(Vandløb!$C$4*Vandløb!$C$3))*COS(1*PI()*$B8/Vandløb!$C$3)+EXP(-(2*PI())*(2*PI())*(Vandløb!F$13/Vandløb!$C$3)*Vandløb!$C$6/(Vandløb!$C$4*Vandløb!$C$3))*COS(2*PI()*$B8/Vandløb!$C$3)+EXP(-(3*PI())*(3*PI())*(Vandløb!F$13/Vandløb!$C$3)*Vandløb!$C$6/(Vandløb!$C$4*Vandløb!$C$3))*COS(3*PI()*$B8/Vandløb!$C$3)+EXP(-(4*PI())*(4*PI())*(Vandløb!F$13/Vandløb!$C$3)*Vandløb!$C$6/(Vandløb!$C$4*Vandløb!$C$3))*COS(4*PI()*$B8/Vandløb!$C$3)+EXP(-(5*PI())*(5*PI())*(Vandløb!F$13/Vandløb!$C$3)*Vandløb!$C$6/(Vandløb!$C$4*Vandløb!$C$3))*COS(5*PI()*$B8/Vandløb!$C$3)+EXP(-(6*PI())*(6*PI())*(Vandløb!F$13/Vandløb!$C$3)*Vandløb!$C$6/(Vandløb!$C$4*Vandløb!$C$3))*COS(6*PI()*$B8/Vandløb!$C$3)+EXP(-(7*PI())*(7*PI())*(Vandløb!F$13/Vandløb!$C$3)*Vandløb!$C$6/(Vandløb!$C$4*Vandløb!$C$3))*COS(7*PI()*$B8/Vandløb!$C$3)+EXP(-(8*PI())*(8*PI())*(Vandløb!F$13/Vandløb!$C$3)*Vandløb!$C$6/(Vandløb!$C$4*Vandløb!$C$3))*COS(8*PI()*$B8/Vandløb!$C$3)+EXP(-(9*PI())*(9*PI())*(Vandløb!F$13/Vandløb!$C$3)*Vandløb!$C$6/(Vandløb!$C$4*Vandløb!$C$3))*COS(9*PI()*$B8/Vandløb!$C$3)+EXP(-(10*PI())*(10*PI())*(Vandløb!F$13/Vandløb!$C$3)*Vandløb!$C$6/(Vandløb!$C$4*Vandløb!$C$3))*COS(10*PI()*$B8/Vandløb!$C$3))*2+1)*Vandløb!$C$7*Vandløb!$C$8/(Vandløb!$C$5+Vandløb!$C$7))/Vandløb!$C$8)</f>
        <v>24.172742571717933</v>
      </c>
      <c r="F8" s="46">
        <f>1/((((+EXP(-(1*PI())*(1*PI())*(Vandløb!G$13/Vandløb!$C$3)*Vandløb!$C$6/(Vandløb!$C$4*Vandløb!$C$3))*COS(1*PI()*$B8/Vandløb!$C$3)+EXP(-(2*PI())*(2*PI())*(Vandløb!G$13/Vandløb!$C$3)*Vandløb!$C$6/(Vandløb!$C$4*Vandløb!$C$3))*COS(2*PI()*$B8/Vandløb!$C$3)+EXP(-(3*PI())*(3*PI())*(Vandløb!G$13/Vandløb!$C$3)*Vandløb!$C$6/(Vandløb!$C$4*Vandløb!$C$3))*COS(3*PI()*$B8/Vandløb!$C$3)+EXP(-(4*PI())*(4*PI())*(Vandløb!G$13/Vandløb!$C$3)*Vandløb!$C$6/(Vandløb!$C$4*Vandløb!$C$3))*COS(4*PI()*$B8/Vandløb!$C$3)+EXP(-(5*PI())*(5*PI())*(Vandløb!G$13/Vandløb!$C$3)*Vandløb!$C$6/(Vandløb!$C$4*Vandløb!$C$3))*COS(5*PI()*$B8/Vandløb!$C$3)+EXP(-(6*PI())*(6*PI())*(Vandløb!G$13/Vandløb!$C$3)*Vandløb!$C$6/(Vandløb!$C$4*Vandløb!$C$3))*COS(6*PI()*$B8/Vandløb!$C$3)+EXP(-(7*PI())*(7*PI())*(Vandløb!G$13/Vandløb!$C$3)*Vandløb!$C$6/(Vandløb!$C$4*Vandløb!$C$3))*COS(7*PI()*$B8/Vandløb!$C$3)+EXP(-(8*PI())*(8*PI())*(Vandløb!G$13/Vandløb!$C$3)*Vandløb!$C$6/(Vandløb!$C$4*Vandløb!$C$3))*COS(8*PI()*$B8/Vandløb!$C$3)+EXP(-(9*PI())*(9*PI())*(Vandløb!G$13/Vandløb!$C$3)*Vandløb!$C$6/(Vandløb!$C$4*Vandløb!$C$3))*COS(9*PI()*$B8/Vandløb!$C$3)+EXP(-(10*PI())*(10*PI())*(Vandløb!G$13/Vandløb!$C$3)*Vandløb!$C$6/(Vandløb!$C$4*Vandløb!$C$3))*COS(10*PI()*$B8/Vandløb!$C$3))*2+1)*Vandløb!$C$7*Vandløb!$C$8/(Vandløb!$C$5+Vandløb!$C$7))/Vandløb!$C$8)</f>
        <v>25.680603775534401</v>
      </c>
      <c r="G8" s="46">
        <f>1/((((+EXP(-(1*PI())*(1*PI())*(Vandløb!H$13/Vandløb!$C$3)*Vandløb!$C$6/(Vandløb!$C$4*Vandløb!$C$3))*COS(1*PI()*$B8/Vandløb!$C$3)+EXP(-(2*PI())*(2*PI())*(Vandløb!H$13/Vandløb!$C$3)*Vandløb!$C$6/(Vandløb!$C$4*Vandløb!$C$3))*COS(2*PI()*$B8/Vandløb!$C$3)+EXP(-(3*PI())*(3*PI())*(Vandløb!H$13/Vandløb!$C$3)*Vandløb!$C$6/(Vandløb!$C$4*Vandløb!$C$3))*COS(3*PI()*$B8/Vandløb!$C$3)+EXP(-(4*PI())*(4*PI())*(Vandløb!H$13/Vandløb!$C$3)*Vandløb!$C$6/(Vandløb!$C$4*Vandløb!$C$3))*COS(4*PI()*$B8/Vandløb!$C$3)+EXP(-(5*PI())*(5*PI())*(Vandløb!H$13/Vandløb!$C$3)*Vandløb!$C$6/(Vandløb!$C$4*Vandløb!$C$3))*COS(5*PI()*$B8/Vandløb!$C$3)+EXP(-(6*PI())*(6*PI())*(Vandløb!H$13/Vandløb!$C$3)*Vandløb!$C$6/(Vandløb!$C$4*Vandløb!$C$3))*COS(6*PI()*$B8/Vandløb!$C$3)+EXP(-(7*PI())*(7*PI())*(Vandløb!H$13/Vandløb!$C$3)*Vandløb!$C$6/(Vandløb!$C$4*Vandløb!$C$3))*COS(7*PI()*$B8/Vandløb!$C$3)+EXP(-(8*PI())*(8*PI())*(Vandløb!H$13/Vandløb!$C$3)*Vandløb!$C$6/(Vandløb!$C$4*Vandløb!$C$3))*COS(8*PI()*$B8/Vandløb!$C$3)+EXP(-(9*PI())*(9*PI())*(Vandløb!H$13/Vandløb!$C$3)*Vandløb!$C$6/(Vandløb!$C$4*Vandløb!$C$3))*COS(9*PI()*$B8/Vandløb!$C$3)+EXP(-(10*PI())*(10*PI())*(Vandløb!H$13/Vandløb!$C$3)*Vandløb!$C$6/(Vandløb!$C$4*Vandløb!$C$3))*COS(10*PI()*$B8/Vandløb!$C$3))*2+1)*Vandløb!$C$7*Vandløb!$C$8/(Vandløb!$C$5+Vandløb!$C$7))/Vandløb!$C$8)</f>
        <v>27.617948699594614</v>
      </c>
      <c r="H8" s="46">
        <f>1/((((+EXP(-(1*PI())*(1*PI())*(Vandløb!I$13/Vandløb!$C$3)*Vandløb!$C$6/(Vandløb!$C$4*Vandløb!$C$3))*COS(1*PI()*$B8/Vandløb!$C$3)+EXP(-(2*PI())*(2*PI())*(Vandløb!I$13/Vandløb!$C$3)*Vandløb!$C$6/(Vandløb!$C$4*Vandløb!$C$3))*COS(2*PI()*$B8/Vandløb!$C$3)+EXP(-(3*PI())*(3*PI())*(Vandløb!I$13/Vandløb!$C$3)*Vandløb!$C$6/(Vandløb!$C$4*Vandløb!$C$3))*COS(3*PI()*$B8/Vandløb!$C$3)+EXP(-(4*PI())*(4*PI())*(Vandløb!I$13/Vandløb!$C$3)*Vandløb!$C$6/(Vandløb!$C$4*Vandløb!$C$3))*COS(4*PI()*$B8/Vandløb!$C$3)+EXP(-(5*PI())*(5*PI())*(Vandløb!I$13/Vandløb!$C$3)*Vandløb!$C$6/(Vandløb!$C$4*Vandløb!$C$3))*COS(5*PI()*$B8/Vandløb!$C$3)+EXP(-(6*PI())*(6*PI())*(Vandløb!I$13/Vandløb!$C$3)*Vandløb!$C$6/(Vandløb!$C$4*Vandløb!$C$3))*COS(6*PI()*$B8/Vandløb!$C$3)+EXP(-(7*PI())*(7*PI())*(Vandløb!I$13/Vandløb!$C$3)*Vandløb!$C$6/(Vandløb!$C$4*Vandløb!$C$3))*COS(7*PI()*$B8/Vandløb!$C$3)+EXP(-(8*PI())*(8*PI())*(Vandløb!I$13/Vandløb!$C$3)*Vandløb!$C$6/(Vandløb!$C$4*Vandløb!$C$3))*COS(8*PI()*$B8/Vandløb!$C$3)+EXP(-(9*PI())*(9*PI())*(Vandløb!I$13/Vandløb!$C$3)*Vandløb!$C$6/(Vandløb!$C$4*Vandløb!$C$3))*COS(9*PI()*$B8/Vandløb!$C$3)+EXP(-(10*PI())*(10*PI())*(Vandløb!I$13/Vandløb!$C$3)*Vandløb!$C$6/(Vandløb!$C$4*Vandløb!$C$3))*COS(10*PI()*$B8/Vandløb!$C$3))*2+1)*Vandløb!$C$7*Vandløb!$C$8/(Vandløb!$C$5+Vandløb!$C$7))/Vandløb!$C$8)</f>
        <v>29.588028795676525</v>
      </c>
      <c r="I8" s="46">
        <f>1/((((+EXP(-(1*PI())*(1*PI())*(Vandløb!J$13/Vandløb!$C$3)*Vandløb!$C$6/(Vandløb!$C$4*Vandløb!$C$3))*COS(1*PI()*$B8/Vandløb!$C$3)+EXP(-(2*PI())*(2*PI())*(Vandløb!J$13/Vandløb!$C$3)*Vandløb!$C$6/(Vandløb!$C$4*Vandløb!$C$3))*COS(2*PI()*$B8/Vandløb!$C$3)+EXP(-(3*PI())*(3*PI())*(Vandløb!J$13/Vandløb!$C$3)*Vandløb!$C$6/(Vandløb!$C$4*Vandløb!$C$3))*COS(3*PI()*$B8/Vandløb!$C$3)+EXP(-(4*PI())*(4*PI())*(Vandløb!J$13/Vandløb!$C$3)*Vandløb!$C$6/(Vandløb!$C$4*Vandløb!$C$3))*COS(4*PI()*$B8/Vandløb!$C$3)+EXP(-(5*PI())*(5*PI())*(Vandløb!J$13/Vandløb!$C$3)*Vandløb!$C$6/(Vandløb!$C$4*Vandløb!$C$3))*COS(5*PI()*$B8/Vandløb!$C$3)+EXP(-(6*PI())*(6*PI())*(Vandløb!J$13/Vandløb!$C$3)*Vandløb!$C$6/(Vandløb!$C$4*Vandløb!$C$3))*COS(6*PI()*$B8/Vandløb!$C$3)+EXP(-(7*PI())*(7*PI())*(Vandløb!J$13/Vandløb!$C$3)*Vandløb!$C$6/(Vandløb!$C$4*Vandløb!$C$3))*COS(7*PI()*$B8/Vandløb!$C$3)+EXP(-(8*PI())*(8*PI())*(Vandløb!J$13/Vandløb!$C$3)*Vandløb!$C$6/(Vandløb!$C$4*Vandløb!$C$3))*COS(8*PI()*$B8/Vandløb!$C$3)+EXP(-(9*PI())*(9*PI())*(Vandløb!J$13/Vandløb!$C$3)*Vandløb!$C$6/(Vandløb!$C$4*Vandløb!$C$3))*COS(9*PI()*$B8/Vandløb!$C$3)+EXP(-(10*PI())*(10*PI())*(Vandløb!J$13/Vandløb!$C$3)*Vandløb!$C$6/(Vandløb!$C$4*Vandløb!$C$3))*COS(10*PI()*$B8/Vandløb!$C$3))*2+1)*Vandløb!$C$7*Vandløb!$C$8/(Vandløb!$C$5+Vandløb!$C$7))/Vandløb!$C$8)</f>
        <v>31.502782413587735</v>
      </c>
      <c r="J8" s="46">
        <f>1/((((+EXP(-(1*PI())*(1*PI())*(Vandløb!K$13/Vandløb!$C$3)*Vandløb!$C$6/(Vandløb!$C$4*Vandløb!$C$3))*COS(1*PI()*$B8/Vandløb!$C$3)+EXP(-(2*PI())*(2*PI())*(Vandløb!K$13/Vandløb!$C$3)*Vandløb!$C$6/(Vandløb!$C$4*Vandløb!$C$3))*COS(2*PI()*$B8/Vandløb!$C$3)+EXP(-(3*PI())*(3*PI())*(Vandløb!K$13/Vandløb!$C$3)*Vandløb!$C$6/(Vandløb!$C$4*Vandløb!$C$3))*COS(3*PI()*$B8/Vandløb!$C$3)+EXP(-(4*PI())*(4*PI())*(Vandløb!K$13/Vandløb!$C$3)*Vandløb!$C$6/(Vandløb!$C$4*Vandløb!$C$3))*COS(4*PI()*$B8/Vandløb!$C$3)+EXP(-(5*PI())*(5*PI())*(Vandløb!K$13/Vandløb!$C$3)*Vandløb!$C$6/(Vandløb!$C$4*Vandløb!$C$3))*COS(5*PI()*$B8/Vandløb!$C$3)+EXP(-(6*PI())*(6*PI())*(Vandløb!K$13/Vandløb!$C$3)*Vandløb!$C$6/(Vandløb!$C$4*Vandløb!$C$3))*COS(6*PI()*$B8/Vandløb!$C$3)+EXP(-(7*PI())*(7*PI())*(Vandløb!K$13/Vandløb!$C$3)*Vandløb!$C$6/(Vandløb!$C$4*Vandløb!$C$3))*COS(7*PI()*$B8/Vandløb!$C$3)+EXP(-(8*PI())*(8*PI())*(Vandløb!K$13/Vandløb!$C$3)*Vandløb!$C$6/(Vandløb!$C$4*Vandløb!$C$3))*COS(8*PI()*$B8/Vandløb!$C$3)+EXP(-(9*PI())*(9*PI())*(Vandløb!K$13/Vandløb!$C$3)*Vandløb!$C$6/(Vandløb!$C$4*Vandløb!$C$3))*COS(9*PI()*$B8/Vandløb!$C$3)+EXP(-(10*PI())*(10*PI())*(Vandløb!K$13/Vandløb!$C$3)*Vandløb!$C$6/(Vandløb!$C$4*Vandløb!$C$3))*COS(10*PI()*$B8/Vandløb!$C$3))*2+1)*Vandløb!$C$7*Vandløb!$C$8/(Vandløb!$C$5+Vandløb!$C$7))/Vandløb!$C$8)</f>
        <v>33.340958962289143</v>
      </c>
      <c r="K8" s="46">
        <f>1/((((+EXP(-(1*PI())*(1*PI())*(Vandløb!L$13/Vandløb!$C$3)*Vandløb!$C$6/(Vandløb!$C$4*Vandløb!$C$3))*COS(1*PI()*$B8/Vandløb!$C$3)+EXP(-(2*PI())*(2*PI())*(Vandløb!L$13/Vandløb!$C$3)*Vandløb!$C$6/(Vandløb!$C$4*Vandløb!$C$3))*COS(2*PI()*$B8/Vandløb!$C$3)+EXP(-(3*PI())*(3*PI())*(Vandløb!L$13/Vandløb!$C$3)*Vandløb!$C$6/(Vandløb!$C$4*Vandløb!$C$3))*COS(3*PI()*$B8/Vandløb!$C$3)+EXP(-(4*PI())*(4*PI())*(Vandløb!L$13/Vandløb!$C$3)*Vandløb!$C$6/(Vandløb!$C$4*Vandløb!$C$3))*COS(4*PI()*$B8/Vandløb!$C$3)+EXP(-(5*PI())*(5*PI())*(Vandløb!L$13/Vandløb!$C$3)*Vandløb!$C$6/(Vandløb!$C$4*Vandløb!$C$3))*COS(5*PI()*$B8/Vandløb!$C$3)+EXP(-(6*PI())*(6*PI())*(Vandløb!L$13/Vandløb!$C$3)*Vandløb!$C$6/(Vandløb!$C$4*Vandløb!$C$3))*COS(6*PI()*$B8/Vandløb!$C$3)+EXP(-(7*PI())*(7*PI())*(Vandløb!L$13/Vandløb!$C$3)*Vandløb!$C$6/(Vandløb!$C$4*Vandløb!$C$3))*COS(7*PI()*$B8/Vandløb!$C$3)+EXP(-(8*PI())*(8*PI())*(Vandløb!L$13/Vandløb!$C$3)*Vandløb!$C$6/(Vandløb!$C$4*Vandløb!$C$3))*COS(8*PI()*$B8/Vandløb!$C$3)+EXP(-(9*PI())*(9*PI())*(Vandløb!L$13/Vandløb!$C$3)*Vandløb!$C$6/(Vandløb!$C$4*Vandløb!$C$3))*COS(9*PI()*$B8/Vandløb!$C$3)+EXP(-(10*PI())*(10*PI())*(Vandløb!L$13/Vandløb!$C$3)*Vandløb!$C$6/(Vandløb!$C$4*Vandløb!$C$3))*COS(10*PI()*$B8/Vandløb!$C$3))*2+1)*Vandløb!$C$7*Vandløb!$C$8/(Vandløb!$C$5+Vandløb!$C$7))/Vandløb!$C$8)</f>
        <v>35.099023169893684</v>
      </c>
      <c r="L8" s="46">
        <f>1/((((+EXP(-(1*PI())*(1*PI())*(Vandløb!M$13/Vandløb!$C$3)*Vandløb!$C$6/(Vandløb!$C$4*Vandløb!$C$3))*COS(1*PI()*$B8/Vandløb!$C$3)+EXP(-(2*PI())*(2*PI())*(Vandløb!M$13/Vandløb!$C$3)*Vandløb!$C$6/(Vandløb!$C$4*Vandløb!$C$3))*COS(2*PI()*$B8/Vandløb!$C$3)+EXP(-(3*PI())*(3*PI())*(Vandløb!M$13/Vandløb!$C$3)*Vandløb!$C$6/(Vandløb!$C$4*Vandløb!$C$3))*COS(3*PI()*$B8/Vandløb!$C$3)+EXP(-(4*PI())*(4*PI())*(Vandløb!M$13/Vandløb!$C$3)*Vandløb!$C$6/(Vandløb!$C$4*Vandløb!$C$3))*COS(4*PI()*$B8/Vandløb!$C$3)+EXP(-(5*PI())*(5*PI())*(Vandløb!M$13/Vandløb!$C$3)*Vandløb!$C$6/(Vandløb!$C$4*Vandløb!$C$3))*COS(5*PI()*$B8/Vandløb!$C$3)+EXP(-(6*PI())*(6*PI())*(Vandløb!M$13/Vandløb!$C$3)*Vandløb!$C$6/(Vandløb!$C$4*Vandløb!$C$3))*COS(6*PI()*$B8/Vandløb!$C$3)+EXP(-(7*PI())*(7*PI())*(Vandløb!M$13/Vandløb!$C$3)*Vandløb!$C$6/(Vandløb!$C$4*Vandløb!$C$3))*COS(7*PI()*$B8/Vandløb!$C$3)+EXP(-(8*PI())*(8*PI())*(Vandløb!M$13/Vandløb!$C$3)*Vandløb!$C$6/(Vandløb!$C$4*Vandløb!$C$3))*COS(8*PI()*$B8/Vandløb!$C$3)+EXP(-(9*PI())*(9*PI())*(Vandløb!M$13/Vandløb!$C$3)*Vandløb!$C$6/(Vandløb!$C$4*Vandløb!$C$3))*COS(9*PI()*$B8/Vandløb!$C$3)+EXP(-(10*PI())*(10*PI())*(Vandløb!M$13/Vandløb!$C$3)*Vandløb!$C$6/(Vandløb!$C$4*Vandløb!$C$3))*COS(10*PI()*$B8/Vandløb!$C$3))*2+1)*Vandløb!$C$7*Vandløb!$C$8/(Vandløb!$C$5+Vandløb!$C$7))/Vandløb!$C$8)</f>
        <v>36.777758428795664</v>
      </c>
      <c r="M8" s="46">
        <f>1/((((+EXP(-(1*PI())*(1*PI())*(Vandløb!N$13/Vandløb!$C$3)*Vandløb!$C$6/(Vandløb!$C$4*Vandløb!$C$3))*COS(1*PI()*$B8/Vandløb!$C$3)+EXP(-(2*PI())*(2*PI())*(Vandløb!N$13/Vandløb!$C$3)*Vandløb!$C$6/(Vandløb!$C$4*Vandløb!$C$3))*COS(2*PI()*$B8/Vandløb!$C$3)+EXP(-(3*PI())*(3*PI())*(Vandløb!N$13/Vandløb!$C$3)*Vandløb!$C$6/(Vandløb!$C$4*Vandløb!$C$3))*COS(3*PI()*$B8/Vandløb!$C$3)+EXP(-(4*PI())*(4*PI())*(Vandløb!N$13/Vandløb!$C$3)*Vandløb!$C$6/(Vandløb!$C$4*Vandløb!$C$3))*COS(4*PI()*$B8/Vandløb!$C$3)+EXP(-(5*PI())*(5*PI())*(Vandløb!N$13/Vandløb!$C$3)*Vandløb!$C$6/(Vandløb!$C$4*Vandløb!$C$3))*COS(5*PI()*$B8/Vandløb!$C$3)+EXP(-(6*PI())*(6*PI())*(Vandløb!N$13/Vandløb!$C$3)*Vandløb!$C$6/(Vandløb!$C$4*Vandløb!$C$3))*COS(6*PI()*$B8/Vandløb!$C$3)+EXP(-(7*PI())*(7*PI())*(Vandløb!N$13/Vandløb!$C$3)*Vandløb!$C$6/(Vandløb!$C$4*Vandløb!$C$3))*COS(7*PI()*$B8/Vandløb!$C$3)+EXP(-(8*PI())*(8*PI())*(Vandløb!N$13/Vandløb!$C$3)*Vandløb!$C$6/(Vandløb!$C$4*Vandløb!$C$3))*COS(8*PI()*$B8/Vandløb!$C$3)+EXP(-(9*PI())*(9*PI())*(Vandløb!N$13/Vandløb!$C$3)*Vandløb!$C$6/(Vandløb!$C$4*Vandløb!$C$3))*COS(9*PI()*$B8/Vandløb!$C$3)+EXP(-(10*PI())*(10*PI())*(Vandløb!N$13/Vandløb!$C$3)*Vandløb!$C$6/(Vandløb!$C$4*Vandløb!$C$3))*COS(10*PI()*$B8/Vandløb!$C$3))*2+1)*Vandløb!$C$7*Vandløb!$C$8/(Vandløb!$C$5+Vandløb!$C$7))/Vandløb!$C$8)</f>
        <v>38.378282063341643</v>
      </c>
      <c r="N8" s="46">
        <f>1/((((+EXP(-(1*PI())*(1*PI())*(Vandløb!O$13/Vandløb!$C$3)*Vandløb!$C$6/(Vandløb!$C$4*Vandløb!$C$3))*COS(1*PI()*$B8/Vandløb!$C$3)+EXP(-(2*PI())*(2*PI())*(Vandløb!O$13/Vandløb!$C$3)*Vandløb!$C$6/(Vandløb!$C$4*Vandløb!$C$3))*COS(2*PI()*$B8/Vandløb!$C$3)+EXP(-(3*PI())*(3*PI())*(Vandløb!O$13/Vandløb!$C$3)*Vandløb!$C$6/(Vandløb!$C$4*Vandløb!$C$3))*COS(3*PI()*$B8/Vandløb!$C$3)+EXP(-(4*PI())*(4*PI())*(Vandløb!O$13/Vandløb!$C$3)*Vandløb!$C$6/(Vandløb!$C$4*Vandløb!$C$3))*COS(4*PI()*$B8/Vandløb!$C$3)+EXP(-(5*PI())*(5*PI())*(Vandløb!O$13/Vandløb!$C$3)*Vandløb!$C$6/(Vandløb!$C$4*Vandløb!$C$3))*COS(5*PI()*$B8/Vandløb!$C$3)+EXP(-(6*PI())*(6*PI())*(Vandløb!O$13/Vandløb!$C$3)*Vandløb!$C$6/(Vandløb!$C$4*Vandløb!$C$3))*COS(6*PI()*$B8/Vandløb!$C$3)+EXP(-(7*PI())*(7*PI())*(Vandløb!O$13/Vandløb!$C$3)*Vandløb!$C$6/(Vandløb!$C$4*Vandløb!$C$3))*COS(7*PI()*$B8/Vandløb!$C$3)+EXP(-(8*PI())*(8*PI())*(Vandløb!O$13/Vandløb!$C$3)*Vandløb!$C$6/(Vandløb!$C$4*Vandløb!$C$3))*COS(8*PI()*$B8/Vandløb!$C$3)+EXP(-(9*PI())*(9*PI())*(Vandløb!O$13/Vandløb!$C$3)*Vandløb!$C$6/(Vandløb!$C$4*Vandløb!$C$3))*COS(9*PI()*$B8/Vandløb!$C$3)+EXP(-(10*PI())*(10*PI())*(Vandløb!O$13/Vandløb!$C$3)*Vandløb!$C$6/(Vandløb!$C$4*Vandløb!$C$3))*COS(10*PI()*$B8/Vandløb!$C$3))*2+1)*Vandløb!$C$7*Vandløb!$C$8/(Vandløb!$C$5+Vandløb!$C$7))/Vandløb!$C$8)</f>
        <v>39.901074305348288</v>
      </c>
      <c r="O8" s="46">
        <f>1/((((+EXP(-(1*PI())*(1*PI())*(Vandløb!P$13/Vandløb!$C$3)*Vandløb!$C$6/(Vandløb!$C$4*Vandløb!$C$3))*COS(1*PI()*$B8/Vandløb!$C$3)+EXP(-(2*PI())*(2*PI())*(Vandløb!P$13/Vandløb!$C$3)*Vandløb!$C$6/(Vandløb!$C$4*Vandløb!$C$3))*COS(2*PI()*$B8/Vandløb!$C$3)+EXP(-(3*PI())*(3*PI())*(Vandløb!P$13/Vandløb!$C$3)*Vandløb!$C$6/(Vandløb!$C$4*Vandløb!$C$3))*COS(3*PI()*$B8/Vandløb!$C$3)+EXP(-(4*PI())*(4*PI())*(Vandløb!P$13/Vandløb!$C$3)*Vandløb!$C$6/(Vandløb!$C$4*Vandløb!$C$3))*COS(4*PI()*$B8/Vandløb!$C$3)+EXP(-(5*PI())*(5*PI())*(Vandløb!P$13/Vandløb!$C$3)*Vandløb!$C$6/(Vandløb!$C$4*Vandløb!$C$3))*COS(5*PI()*$B8/Vandløb!$C$3)+EXP(-(6*PI())*(6*PI())*(Vandløb!P$13/Vandløb!$C$3)*Vandløb!$C$6/(Vandløb!$C$4*Vandløb!$C$3))*COS(6*PI()*$B8/Vandløb!$C$3)+EXP(-(7*PI())*(7*PI())*(Vandløb!P$13/Vandløb!$C$3)*Vandløb!$C$6/(Vandløb!$C$4*Vandløb!$C$3))*COS(7*PI()*$B8/Vandløb!$C$3)+EXP(-(8*PI())*(8*PI())*(Vandløb!P$13/Vandløb!$C$3)*Vandløb!$C$6/(Vandløb!$C$4*Vandløb!$C$3))*COS(8*PI()*$B8/Vandløb!$C$3)+EXP(-(9*PI())*(9*PI())*(Vandløb!P$13/Vandløb!$C$3)*Vandløb!$C$6/(Vandløb!$C$4*Vandløb!$C$3))*COS(9*PI()*$B8/Vandløb!$C$3)+EXP(-(10*PI())*(10*PI())*(Vandløb!P$13/Vandløb!$C$3)*Vandløb!$C$6/(Vandløb!$C$4*Vandløb!$C$3))*COS(10*PI()*$B8/Vandløb!$C$3))*2+1)*Vandløb!$C$7*Vandløb!$C$8/(Vandløb!$C$5+Vandløb!$C$7))/Vandløb!$C$8)</f>
        <v>41.346016589398587</v>
      </c>
      <c r="P8" s="46">
        <f>1/((((+EXP(-(1*PI())*(1*PI())*(Vandløb!Q$13/Vandløb!$C$3)*Vandløb!$C$6/(Vandløb!$C$4*Vandløb!$C$3))*COS(1*PI()*$B8/Vandløb!$C$3)+EXP(-(2*PI())*(2*PI())*(Vandløb!Q$13/Vandløb!$C$3)*Vandløb!$C$6/(Vandløb!$C$4*Vandløb!$C$3))*COS(2*PI()*$B8/Vandløb!$C$3)+EXP(-(3*PI())*(3*PI())*(Vandløb!Q$13/Vandløb!$C$3)*Vandløb!$C$6/(Vandløb!$C$4*Vandløb!$C$3))*COS(3*PI()*$B8/Vandløb!$C$3)+EXP(-(4*PI())*(4*PI())*(Vandløb!Q$13/Vandløb!$C$3)*Vandløb!$C$6/(Vandløb!$C$4*Vandløb!$C$3))*COS(4*PI()*$B8/Vandløb!$C$3)+EXP(-(5*PI())*(5*PI())*(Vandløb!Q$13/Vandløb!$C$3)*Vandløb!$C$6/(Vandløb!$C$4*Vandløb!$C$3))*COS(5*PI()*$B8/Vandløb!$C$3)+EXP(-(6*PI())*(6*PI())*(Vandløb!Q$13/Vandløb!$C$3)*Vandløb!$C$6/(Vandløb!$C$4*Vandløb!$C$3))*COS(6*PI()*$B8/Vandløb!$C$3)+EXP(-(7*PI())*(7*PI())*(Vandløb!Q$13/Vandløb!$C$3)*Vandløb!$C$6/(Vandløb!$C$4*Vandløb!$C$3))*COS(7*PI()*$B8/Vandløb!$C$3)+EXP(-(8*PI())*(8*PI())*(Vandløb!Q$13/Vandløb!$C$3)*Vandløb!$C$6/(Vandløb!$C$4*Vandløb!$C$3))*COS(8*PI()*$B8/Vandløb!$C$3)+EXP(-(9*PI())*(9*PI())*(Vandløb!Q$13/Vandløb!$C$3)*Vandløb!$C$6/(Vandløb!$C$4*Vandløb!$C$3))*COS(9*PI()*$B8/Vandløb!$C$3)+EXP(-(10*PI())*(10*PI())*(Vandløb!Q$13/Vandløb!$C$3)*Vandløb!$C$6/(Vandløb!$C$4*Vandløb!$C$3))*COS(10*PI()*$B8/Vandløb!$C$3))*2+1)*Vandløb!$C$7*Vandløb!$C$8/(Vandløb!$C$5+Vandløb!$C$7))/Vandløb!$C$8)</f>
        <v>42.712714796569074</v>
      </c>
      <c r="Q8" s="46">
        <f>1/((((+EXP(-(1*PI())*(1*PI())*(Vandløb!R$13/Vandløb!$C$3)*Vandløb!$C$6/(Vandløb!$C$4*Vandløb!$C$3))*COS(1*PI()*$B8/Vandløb!$C$3)+EXP(-(2*PI())*(2*PI())*(Vandløb!R$13/Vandløb!$C$3)*Vandløb!$C$6/(Vandløb!$C$4*Vandløb!$C$3))*COS(2*PI()*$B8/Vandløb!$C$3)+EXP(-(3*PI())*(3*PI())*(Vandløb!R$13/Vandløb!$C$3)*Vandløb!$C$6/(Vandløb!$C$4*Vandløb!$C$3))*COS(3*PI()*$B8/Vandløb!$C$3)+EXP(-(4*PI())*(4*PI())*(Vandløb!R$13/Vandløb!$C$3)*Vandløb!$C$6/(Vandløb!$C$4*Vandløb!$C$3))*COS(4*PI()*$B8/Vandløb!$C$3)+EXP(-(5*PI())*(5*PI())*(Vandløb!R$13/Vandløb!$C$3)*Vandløb!$C$6/(Vandløb!$C$4*Vandløb!$C$3))*COS(5*PI()*$B8/Vandløb!$C$3)+EXP(-(6*PI())*(6*PI())*(Vandløb!R$13/Vandløb!$C$3)*Vandløb!$C$6/(Vandløb!$C$4*Vandløb!$C$3))*COS(6*PI()*$B8/Vandløb!$C$3)+EXP(-(7*PI())*(7*PI())*(Vandløb!R$13/Vandløb!$C$3)*Vandløb!$C$6/(Vandløb!$C$4*Vandløb!$C$3))*COS(7*PI()*$B8/Vandløb!$C$3)+EXP(-(8*PI())*(8*PI())*(Vandløb!R$13/Vandløb!$C$3)*Vandløb!$C$6/(Vandløb!$C$4*Vandløb!$C$3))*COS(8*PI()*$B8/Vandløb!$C$3)+EXP(-(9*PI())*(9*PI())*(Vandløb!R$13/Vandløb!$C$3)*Vandløb!$C$6/(Vandløb!$C$4*Vandløb!$C$3))*COS(9*PI()*$B8/Vandløb!$C$3)+EXP(-(10*PI())*(10*PI())*(Vandløb!R$13/Vandløb!$C$3)*Vandløb!$C$6/(Vandløb!$C$4*Vandløb!$C$3))*COS(10*PI()*$B8/Vandløb!$C$3))*2+1)*Vandløb!$C$7*Vandløb!$C$8/(Vandløb!$C$5+Vandløb!$C$7))/Vandløb!$C$8)</f>
        <v>44.000837565001873</v>
      </c>
      <c r="R8" s="46">
        <f>1/((((+EXP(-(1*PI())*(1*PI())*(Vandløb!S$13/Vandløb!$C$3)*Vandløb!$C$6/(Vandløb!$C$4*Vandløb!$C$3))*COS(1*PI()*$B8/Vandløb!$C$3)+EXP(-(2*PI())*(2*PI())*(Vandløb!S$13/Vandløb!$C$3)*Vandløb!$C$6/(Vandløb!$C$4*Vandløb!$C$3))*COS(2*PI()*$B8/Vandløb!$C$3)+EXP(-(3*PI())*(3*PI())*(Vandløb!S$13/Vandløb!$C$3)*Vandløb!$C$6/(Vandløb!$C$4*Vandløb!$C$3))*COS(3*PI()*$B8/Vandløb!$C$3)+EXP(-(4*PI())*(4*PI())*(Vandløb!S$13/Vandløb!$C$3)*Vandløb!$C$6/(Vandløb!$C$4*Vandløb!$C$3))*COS(4*PI()*$B8/Vandløb!$C$3)+EXP(-(5*PI())*(5*PI())*(Vandløb!S$13/Vandløb!$C$3)*Vandløb!$C$6/(Vandløb!$C$4*Vandløb!$C$3))*COS(5*PI()*$B8/Vandløb!$C$3)+EXP(-(6*PI())*(6*PI())*(Vandløb!S$13/Vandløb!$C$3)*Vandløb!$C$6/(Vandløb!$C$4*Vandløb!$C$3))*COS(6*PI()*$B8/Vandløb!$C$3)+EXP(-(7*PI())*(7*PI())*(Vandløb!S$13/Vandløb!$C$3)*Vandløb!$C$6/(Vandløb!$C$4*Vandløb!$C$3))*COS(7*PI()*$B8/Vandløb!$C$3)+EXP(-(8*PI())*(8*PI())*(Vandløb!S$13/Vandløb!$C$3)*Vandløb!$C$6/(Vandløb!$C$4*Vandløb!$C$3))*COS(8*PI()*$B8/Vandløb!$C$3)+EXP(-(9*PI())*(9*PI())*(Vandløb!S$13/Vandløb!$C$3)*Vandløb!$C$6/(Vandløb!$C$4*Vandløb!$C$3))*COS(9*PI()*$B8/Vandløb!$C$3)+EXP(-(10*PI())*(10*PI())*(Vandløb!S$13/Vandløb!$C$3)*Vandløb!$C$6/(Vandløb!$C$4*Vandløb!$C$3))*COS(10*PI()*$B8/Vandløb!$C$3))*2+1)*Vandløb!$C$7*Vandløb!$C$8/(Vandløb!$C$5+Vandløb!$C$7))/Vandløb!$C$8)</f>
        <v>45.210378618492271</v>
      </c>
      <c r="S8" s="46">
        <f>1/((((+EXP(-(1*PI())*(1*PI())*(Vandløb!T$13/Vandløb!$C$3)*Vandløb!$C$6/(Vandløb!$C$4*Vandløb!$C$3))*COS(1*PI()*$B8/Vandløb!$C$3)+EXP(-(2*PI())*(2*PI())*(Vandløb!T$13/Vandløb!$C$3)*Vandløb!$C$6/(Vandløb!$C$4*Vandløb!$C$3))*COS(2*PI()*$B8/Vandløb!$C$3)+EXP(-(3*PI())*(3*PI())*(Vandløb!T$13/Vandløb!$C$3)*Vandløb!$C$6/(Vandløb!$C$4*Vandløb!$C$3))*COS(3*PI()*$B8/Vandløb!$C$3)+EXP(-(4*PI())*(4*PI())*(Vandløb!T$13/Vandløb!$C$3)*Vandløb!$C$6/(Vandløb!$C$4*Vandløb!$C$3))*COS(4*PI()*$B8/Vandløb!$C$3)+EXP(-(5*PI())*(5*PI())*(Vandløb!T$13/Vandløb!$C$3)*Vandløb!$C$6/(Vandløb!$C$4*Vandløb!$C$3))*COS(5*PI()*$B8/Vandløb!$C$3)+EXP(-(6*PI())*(6*PI())*(Vandløb!T$13/Vandløb!$C$3)*Vandløb!$C$6/(Vandløb!$C$4*Vandløb!$C$3))*COS(6*PI()*$B8/Vandløb!$C$3)+EXP(-(7*PI())*(7*PI())*(Vandløb!T$13/Vandløb!$C$3)*Vandløb!$C$6/(Vandløb!$C$4*Vandløb!$C$3))*COS(7*PI()*$B8/Vandløb!$C$3)+EXP(-(8*PI())*(8*PI())*(Vandløb!T$13/Vandløb!$C$3)*Vandløb!$C$6/(Vandløb!$C$4*Vandløb!$C$3))*COS(8*PI()*$B8/Vandløb!$C$3)+EXP(-(9*PI())*(9*PI())*(Vandløb!T$13/Vandløb!$C$3)*Vandløb!$C$6/(Vandløb!$C$4*Vandløb!$C$3))*COS(9*PI()*$B8/Vandløb!$C$3)+EXP(-(10*PI())*(10*PI())*(Vandløb!T$13/Vandløb!$C$3)*Vandløb!$C$6/(Vandløb!$C$4*Vandløb!$C$3))*COS(10*PI()*$B8/Vandløb!$C$3))*2+1)*Vandløb!$C$7*Vandløb!$C$8/(Vandløb!$C$5+Vandløb!$C$7))/Vandløb!$C$8)</f>
        <v>46.341824164914762</v>
      </c>
      <c r="T8" s="46">
        <f>1/((((+EXP(-(1*PI())*(1*PI())*(Vandløb!U$13/Vandløb!$C$3)*Vandløb!$C$6/(Vandløb!$C$4*Vandløb!$C$3))*COS(1*PI()*$B8/Vandløb!$C$3)+EXP(-(2*PI())*(2*PI())*(Vandløb!U$13/Vandløb!$C$3)*Vandløb!$C$6/(Vandløb!$C$4*Vandløb!$C$3))*COS(2*PI()*$B8/Vandløb!$C$3)+EXP(-(3*PI())*(3*PI())*(Vandløb!U$13/Vandløb!$C$3)*Vandløb!$C$6/(Vandløb!$C$4*Vandløb!$C$3))*COS(3*PI()*$B8/Vandløb!$C$3)+EXP(-(4*PI())*(4*PI())*(Vandløb!U$13/Vandløb!$C$3)*Vandløb!$C$6/(Vandløb!$C$4*Vandløb!$C$3))*COS(4*PI()*$B8/Vandløb!$C$3)+EXP(-(5*PI())*(5*PI())*(Vandløb!U$13/Vandløb!$C$3)*Vandløb!$C$6/(Vandløb!$C$4*Vandløb!$C$3))*COS(5*PI()*$B8/Vandløb!$C$3)+EXP(-(6*PI())*(6*PI())*(Vandløb!U$13/Vandløb!$C$3)*Vandløb!$C$6/(Vandløb!$C$4*Vandløb!$C$3))*COS(6*PI()*$B8/Vandløb!$C$3)+EXP(-(7*PI())*(7*PI())*(Vandløb!U$13/Vandløb!$C$3)*Vandløb!$C$6/(Vandløb!$C$4*Vandløb!$C$3))*COS(7*PI()*$B8/Vandløb!$C$3)+EXP(-(8*PI())*(8*PI())*(Vandløb!U$13/Vandløb!$C$3)*Vandløb!$C$6/(Vandløb!$C$4*Vandløb!$C$3))*COS(8*PI()*$B8/Vandløb!$C$3)+EXP(-(9*PI())*(9*PI())*(Vandløb!U$13/Vandløb!$C$3)*Vandløb!$C$6/(Vandløb!$C$4*Vandløb!$C$3))*COS(9*PI()*$B8/Vandløb!$C$3)+EXP(-(10*PI())*(10*PI())*(Vandløb!U$13/Vandløb!$C$3)*Vandløb!$C$6/(Vandløb!$C$4*Vandløb!$C$3))*COS(10*PI()*$B8/Vandløb!$C$3))*2+1)*Vandløb!$C$7*Vandløb!$C$8/(Vandløb!$C$5+Vandløb!$C$7))/Vandløb!$C$8)</f>
        <v>47.396234244698711</v>
      </c>
      <c r="U8" s="46">
        <f>1/((((+EXP(-(1*PI())*(1*PI())*(Vandløb!V$13/Vandløb!$C$3)*Vandløb!$C$6/(Vandløb!$C$4*Vandløb!$C$3))*COS(1*PI()*$B8/Vandløb!$C$3)+EXP(-(2*PI())*(2*PI())*(Vandløb!V$13/Vandløb!$C$3)*Vandløb!$C$6/(Vandløb!$C$4*Vandløb!$C$3))*COS(2*PI()*$B8/Vandløb!$C$3)+EXP(-(3*PI())*(3*PI())*(Vandløb!V$13/Vandløb!$C$3)*Vandløb!$C$6/(Vandløb!$C$4*Vandløb!$C$3))*COS(3*PI()*$B8/Vandløb!$C$3)+EXP(-(4*PI())*(4*PI())*(Vandløb!V$13/Vandløb!$C$3)*Vandløb!$C$6/(Vandløb!$C$4*Vandløb!$C$3))*COS(4*PI()*$B8/Vandløb!$C$3)+EXP(-(5*PI())*(5*PI())*(Vandløb!V$13/Vandløb!$C$3)*Vandløb!$C$6/(Vandløb!$C$4*Vandløb!$C$3))*COS(5*PI()*$B8/Vandløb!$C$3)+EXP(-(6*PI())*(6*PI())*(Vandløb!V$13/Vandløb!$C$3)*Vandløb!$C$6/(Vandløb!$C$4*Vandløb!$C$3))*COS(6*PI()*$B8/Vandløb!$C$3)+EXP(-(7*PI())*(7*PI())*(Vandløb!V$13/Vandløb!$C$3)*Vandløb!$C$6/(Vandløb!$C$4*Vandløb!$C$3))*COS(7*PI()*$B8/Vandløb!$C$3)+EXP(-(8*PI())*(8*PI())*(Vandløb!V$13/Vandløb!$C$3)*Vandløb!$C$6/(Vandløb!$C$4*Vandløb!$C$3))*COS(8*PI()*$B8/Vandløb!$C$3)+EXP(-(9*PI())*(9*PI())*(Vandløb!V$13/Vandløb!$C$3)*Vandløb!$C$6/(Vandløb!$C$4*Vandløb!$C$3))*COS(9*PI()*$B8/Vandløb!$C$3)+EXP(-(10*PI())*(10*PI())*(Vandløb!V$13/Vandløb!$C$3)*Vandløb!$C$6/(Vandløb!$C$4*Vandløb!$C$3))*COS(10*PI()*$B8/Vandløb!$C$3))*2+1)*Vandløb!$C$7*Vandløb!$C$8/(Vandløb!$C$5+Vandløb!$C$7))/Vandløb!$C$8)</f>
        <v>48.375255972308963</v>
      </c>
      <c r="V8" s="46">
        <f>1/((((+EXP(-(1*PI())*(1*PI())*(Vandløb!W$13/Vandløb!$C$3)*Vandløb!$C$6/(Vandløb!$C$4*Vandløb!$C$3))*COS(1*PI()*$B8/Vandløb!$C$3)+EXP(-(2*PI())*(2*PI())*(Vandløb!W$13/Vandløb!$C$3)*Vandløb!$C$6/(Vandløb!$C$4*Vandløb!$C$3))*COS(2*PI()*$B8/Vandløb!$C$3)+EXP(-(3*PI())*(3*PI())*(Vandløb!W$13/Vandløb!$C$3)*Vandløb!$C$6/(Vandløb!$C$4*Vandløb!$C$3))*COS(3*PI()*$B8/Vandløb!$C$3)+EXP(-(4*PI())*(4*PI())*(Vandløb!W$13/Vandløb!$C$3)*Vandløb!$C$6/(Vandløb!$C$4*Vandløb!$C$3))*COS(4*PI()*$B8/Vandløb!$C$3)+EXP(-(5*PI())*(5*PI())*(Vandløb!W$13/Vandløb!$C$3)*Vandløb!$C$6/(Vandløb!$C$4*Vandløb!$C$3))*COS(5*PI()*$B8/Vandløb!$C$3)+EXP(-(6*PI())*(6*PI())*(Vandløb!W$13/Vandløb!$C$3)*Vandløb!$C$6/(Vandløb!$C$4*Vandløb!$C$3))*COS(6*PI()*$B8/Vandløb!$C$3)+EXP(-(7*PI())*(7*PI())*(Vandløb!W$13/Vandløb!$C$3)*Vandløb!$C$6/(Vandløb!$C$4*Vandløb!$C$3))*COS(7*PI()*$B8/Vandløb!$C$3)+EXP(-(8*PI())*(8*PI())*(Vandløb!W$13/Vandløb!$C$3)*Vandløb!$C$6/(Vandløb!$C$4*Vandløb!$C$3))*COS(8*PI()*$B8/Vandløb!$C$3)+EXP(-(9*PI())*(9*PI())*(Vandløb!W$13/Vandløb!$C$3)*Vandløb!$C$6/(Vandløb!$C$4*Vandløb!$C$3))*COS(9*PI()*$B8/Vandløb!$C$3)+EXP(-(10*PI())*(10*PI())*(Vandløb!W$13/Vandløb!$C$3)*Vandløb!$C$6/(Vandløb!$C$4*Vandløb!$C$3))*COS(10*PI()*$B8/Vandløb!$C$3))*2+1)*Vandløb!$C$7*Vandløb!$C$8/(Vandløb!$C$5+Vandløb!$C$7))/Vandløb!$C$8)</f>
        <v>49.28108777907908</v>
      </c>
      <c r="W8" s="46">
        <f>1/((((+EXP(-(1*PI())*(1*PI())*(Vandløb!X$13/Vandløb!$C$3)*Vandløb!$C$6/(Vandløb!$C$4*Vandløb!$C$3))*COS(1*PI()*$B8/Vandløb!$C$3)+EXP(-(2*PI())*(2*PI())*(Vandløb!X$13/Vandløb!$C$3)*Vandløb!$C$6/(Vandløb!$C$4*Vandløb!$C$3))*COS(2*PI()*$B8/Vandløb!$C$3)+EXP(-(3*PI())*(3*PI())*(Vandløb!X$13/Vandløb!$C$3)*Vandløb!$C$6/(Vandløb!$C$4*Vandløb!$C$3))*COS(3*PI()*$B8/Vandløb!$C$3)+EXP(-(4*PI())*(4*PI())*(Vandløb!X$13/Vandløb!$C$3)*Vandløb!$C$6/(Vandløb!$C$4*Vandløb!$C$3))*COS(4*PI()*$B8/Vandløb!$C$3)+EXP(-(5*PI())*(5*PI())*(Vandløb!X$13/Vandløb!$C$3)*Vandløb!$C$6/(Vandløb!$C$4*Vandløb!$C$3))*COS(5*PI()*$B8/Vandløb!$C$3)+EXP(-(6*PI())*(6*PI())*(Vandløb!X$13/Vandløb!$C$3)*Vandløb!$C$6/(Vandløb!$C$4*Vandløb!$C$3))*COS(6*PI()*$B8/Vandløb!$C$3)+EXP(-(7*PI())*(7*PI())*(Vandløb!X$13/Vandløb!$C$3)*Vandløb!$C$6/(Vandløb!$C$4*Vandløb!$C$3))*COS(7*PI()*$B8/Vandløb!$C$3)+EXP(-(8*PI())*(8*PI())*(Vandløb!X$13/Vandløb!$C$3)*Vandløb!$C$6/(Vandløb!$C$4*Vandløb!$C$3))*COS(8*PI()*$B8/Vandløb!$C$3)+EXP(-(9*PI())*(9*PI())*(Vandløb!X$13/Vandløb!$C$3)*Vandløb!$C$6/(Vandløb!$C$4*Vandløb!$C$3))*COS(9*PI()*$B8/Vandløb!$C$3)+EXP(-(10*PI())*(10*PI())*(Vandløb!X$13/Vandløb!$C$3)*Vandløb!$C$6/(Vandløb!$C$4*Vandløb!$C$3))*COS(10*PI()*$B8/Vandløb!$C$3))*2+1)*Vandløb!$C$7*Vandløb!$C$8/(Vandløb!$C$5+Vandløb!$C$7))/Vandløb!$C$8)</f>
        <v>50.116411759575229</v>
      </c>
      <c r="X8" s="46">
        <f>1/((((+EXP(-(1*PI())*(1*PI())*(Vandløb!Y$13/Vandløb!$C$3)*Vandløb!$C$6/(Vandløb!$C$4*Vandløb!$C$3))*COS(1*PI()*$B8/Vandløb!$C$3)+EXP(-(2*PI())*(2*PI())*(Vandløb!Y$13/Vandløb!$C$3)*Vandløb!$C$6/(Vandløb!$C$4*Vandløb!$C$3))*COS(2*PI()*$B8/Vandløb!$C$3)+EXP(-(3*PI())*(3*PI())*(Vandløb!Y$13/Vandløb!$C$3)*Vandløb!$C$6/(Vandløb!$C$4*Vandløb!$C$3))*COS(3*PI()*$B8/Vandløb!$C$3)+EXP(-(4*PI())*(4*PI())*(Vandløb!Y$13/Vandløb!$C$3)*Vandløb!$C$6/(Vandløb!$C$4*Vandløb!$C$3))*COS(4*PI()*$B8/Vandløb!$C$3)+EXP(-(5*PI())*(5*PI())*(Vandløb!Y$13/Vandløb!$C$3)*Vandløb!$C$6/(Vandløb!$C$4*Vandløb!$C$3))*COS(5*PI()*$B8/Vandløb!$C$3)+EXP(-(6*PI())*(6*PI())*(Vandløb!Y$13/Vandløb!$C$3)*Vandløb!$C$6/(Vandløb!$C$4*Vandløb!$C$3))*COS(6*PI()*$B8/Vandløb!$C$3)+EXP(-(7*PI())*(7*PI())*(Vandløb!Y$13/Vandløb!$C$3)*Vandløb!$C$6/(Vandløb!$C$4*Vandløb!$C$3))*COS(7*PI()*$B8/Vandløb!$C$3)+EXP(-(8*PI())*(8*PI())*(Vandløb!Y$13/Vandløb!$C$3)*Vandløb!$C$6/(Vandløb!$C$4*Vandløb!$C$3))*COS(8*PI()*$B8/Vandløb!$C$3)+EXP(-(9*PI())*(9*PI())*(Vandløb!Y$13/Vandløb!$C$3)*Vandløb!$C$6/(Vandløb!$C$4*Vandløb!$C$3))*COS(9*PI()*$B8/Vandløb!$C$3)+EXP(-(10*PI())*(10*PI())*(Vandløb!Y$13/Vandløb!$C$3)*Vandløb!$C$6/(Vandløb!$C$4*Vandløb!$C$3))*COS(10*PI()*$B8/Vandløb!$C$3))*2+1)*Vandløb!$C$7*Vandløb!$C$8/(Vandløb!$C$5+Vandløb!$C$7))/Vandløb!$C$8)</f>
        <v>50.884308134604176</v>
      </c>
      <c r="Y8" s="46">
        <f>1/((((+EXP(-(1*PI())*(1*PI())*(Vandløb!Z$13/Vandløb!$C$3)*Vandløb!$C$6/(Vandløb!$C$4*Vandløb!$C$3))*COS(1*PI()*$B8/Vandløb!$C$3)+EXP(-(2*PI())*(2*PI())*(Vandløb!Z$13/Vandløb!$C$3)*Vandløb!$C$6/(Vandløb!$C$4*Vandløb!$C$3))*COS(2*PI()*$B8/Vandløb!$C$3)+EXP(-(3*PI())*(3*PI())*(Vandløb!Z$13/Vandløb!$C$3)*Vandløb!$C$6/(Vandløb!$C$4*Vandløb!$C$3))*COS(3*PI()*$B8/Vandløb!$C$3)+EXP(-(4*PI())*(4*PI())*(Vandløb!Z$13/Vandløb!$C$3)*Vandløb!$C$6/(Vandløb!$C$4*Vandløb!$C$3))*COS(4*PI()*$B8/Vandløb!$C$3)+EXP(-(5*PI())*(5*PI())*(Vandløb!Z$13/Vandløb!$C$3)*Vandløb!$C$6/(Vandløb!$C$4*Vandløb!$C$3))*COS(5*PI()*$B8/Vandløb!$C$3)+EXP(-(6*PI())*(6*PI())*(Vandløb!Z$13/Vandløb!$C$3)*Vandløb!$C$6/(Vandløb!$C$4*Vandløb!$C$3))*COS(6*PI()*$B8/Vandløb!$C$3)+EXP(-(7*PI())*(7*PI())*(Vandløb!Z$13/Vandløb!$C$3)*Vandløb!$C$6/(Vandløb!$C$4*Vandløb!$C$3))*COS(7*PI()*$B8/Vandløb!$C$3)+EXP(-(8*PI())*(8*PI())*(Vandløb!Z$13/Vandløb!$C$3)*Vandløb!$C$6/(Vandløb!$C$4*Vandløb!$C$3))*COS(8*PI()*$B8/Vandløb!$C$3)+EXP(-(9*PI())*(9*PI())*(Vandløb!Z$13/Vandløb!$C$3)*Vandløb!$C$6/(Vandløb!$C$4*Vandløb!$C$3))*COS(9*PI()*$B8/Vandløb!$C$3)+EXP(-(10*PI())*(10*PI())*(Vandløb!Z$13/Vandløb!$C$3)*Vandløb!$C$6/(Vandløb!$C$4*Vandløb!$C$3))*COS(10*PI()*$B8/Vandløb!$C$3))*2+1)*Vandløb!$C$7*Vandløb!$C$8/(Vandløb!$C$5+Vandløb!$C$7))/Vandløb!$C$8)</f>
        <v>51.588162607861129</v>
      </c>
      <c r="Z8" s="46">
        <f>1/((((+EXP(-(1*PI())*(1*PI())*(Vandløb!AA$13/Vandløb!$C$3)*Vandløb!$C$6/(Vandløb!$C$4*Vandløb!$C$3))*COS(1*PI()*$B8/Vandløb!$C$3)+EXP(-(2*PI())*(2*PI())*(Vandløb!AA$13/Vandløb!$C$3)*Vandløb!$C$6/(Vandløb!$C$4*Vandløb!$C$3))*COS(2*PI()*$B8/Vandløb!$C$3)+EXP(-(3*PI())*(3*PI())*(Vandløb!AA$13/Vandløb!$C$3)*Vandløb!$C$6/(Vandløb!$C$4*Vandløb!$C$3))*COS(3*PI()*$B8/Vandløb!$C$3)+EXP(-(4*PI())*(4*PI())*(Vandløb!AA$13/Vandløb!$C$3)*Vandløb!$C$6/(Vandløb!$C$4*Vandløb!$C$3))*COS(4*PI()*$B8/Vandløb!$C$3)+EXP(-(5*PI())*(5*PI())*(Vandløb!AA$13/Vandløb!$C$3)*Vandløb!$C$6/(Vandløb!$C$4*Vandløb!$C$3))*COS(5*PI()*$B8/Vandløb!$C$3)+EXP(-(6*PI())*(6*PI())*(Vandløb!AA$13/Vandløb!$C$3)*Vandløb!$C$6/(Vandløb!$C$4*Vandløb!$C$3))*COS(6*PI()*$B8/Vandløb!$C$3)+EXP(-(7*PI())*(7*PI())*(Vandløb!AA$13/Vandløb!$C$3)*Vandløb!$C$6/(Vandløb!$C$4*Vandløb!$C$3))*COS(7*PI()*$B8/Vandløb!$C$3)+EXP(-(8*PI())*(8*PI())*(Vandløb!AA$13/Vandløb!$C$3)*Vandløb!$C$6/(Vandløb!$C$4*Vandløb!$C$3))*COS(8*PI()*$B8/Vandløb!$C$3)+EXP(-(9*PI())*(9*PI())*(Vandløb!AA$13/Vandløb!$C$3)*Vandløb!$C$6/(Vandløb!$C$4*Vandløb!$C$3))*COS(9*PI()*$B8/Vandløb!$C$3)+EXP(-(10*PI())*(10*PI())*(Vandløb!AA$13/Vandløb!$C$3)*Vandløb!$C$6/(Vandløb!$C$4*Vandløb!$C$3))*COS(10*PI()*$B8/Vandløb!$C$3))*2+1)*Vandløb!$C$7*Vandløb!$C$8/(Vandløb!$C$5+Vandløb!$C$7))/Vandløb!$C$8)</f>
        <v>52.231574426266683</v>
      </c>
      <c r="AA8" s="46">
        <f>1/((((+EXP(-(1*PI())*(1*PI())*(Vandløb!AB$13/Vandløb!$C$3)*Vandløb!$C$6/(Vandløb!$C$4*Vandløb!$C$3))*COS(1*PI()*$B8/Vandløb!$C$3)+EXP(-(2*PI())*(2*PI())*(Vandløb!AB$13/Vandløb!$C$3)*Vandløb!$C$6/(Vandløb!$C$4*Vandløb!$C$3))*COS(2*PI()*$B8/Vandløb!$C$3)+EXP(-(3*PI())*(3*PI())*(Vandløb!AB$13/Vandløb!$C$3)*Vandløb!$C$6/(Vandløb!$C$4*Vandløb!$C$3))*COS(3*PI()*$B8/Vandløb!$C$3)+EXP(-(4*PI())*(4*PI())*(Vandløb!AB$13/Vandløb!$C$3)*Vandløb!$C$6/(Vandløb!$C$4*Vandløb!$C$3))*COS(4*PI()*$B8/Vandløb!$C$3)+EXP(-(5*PI())*(5*PI())*(Vandløb!AB$13/Vandløb!$C$3)*Vandløb!$C$6/(Vandløb!$C$4*Vandløb!$C$3))*COS(5*PI()*$B8/Vandløb!$C$3)+EXP(-(6*PI())*(6*PI())*(Vandløb!AB$13/Vandløb!$C$3)*Vandløb!$C$6/(Vandløb!$C$4*Vandløb!$C$3))*COS(6*PI()*$B8/Vandløb!$C$3)+EXP(-(7*PI())*(7*PI())*(Vandløb!AB$13/Vandløb!$C$3)*Vandløb!$C$6/(Vandløb!$C$4*Vandløb!$C$3))*COS(7*PI()*$B8/Vandløb!$C$3)+EXP(-(8*PI())*(8*PI())*(Vandløb!AB$13/Vandløb!$C$3)*Vandløb!$C$6/(Vandløb!$C$4*Vandløb!$C$3))*COS(8*PI()*$B8/Vandløb!$C$3)+EXP(-(9*PI())*(9*PI())*(Vandløb!AB$13/Vandløb!$C$3)*Vandløb!$C$6/(Vandløb!$C$4*Vandløb!$C$3))*COS(9*PI()*$B8/Vandløb!$C$3)+EXP(-(10*PI())*(10*PI())*(Vandløb!AB$13/Vandløb!$C$3)*Vandløb!$C$6/(Vandløb!$C$4*Vandløb!$C$3))*COS(10*PI()*$B8/Vandløb!$C$3))*2+1)*Vandløb!$C$7*Vandløb!$C$8/(Vandløb!$C$5+Vandløb!$C$7))/Vandløb!$C$8)</f>
        <v>52.818270426453459</v>
      </c>
      <c r="AB8" s="47">
        <f>1/((((+EXP(-(1*PI())*(1*PI())*(Vandløb!AC$13/Vandløb!$C$3)*Vandløb!$C$6/(Vandløb!$C$4*Vandløb!$C$3))*COS(1*PI()*$B8/Vandløb!$C$3)+EXP(-(2*PI())*(2*PI())*(Vandløb!AC$13/Vandløb!$C$3)*Vandløb!$C$6/(Vandløb!$C$4*Vandløb!$C$3))*COS(2*PI()*$B8/Vandløb!$C$3)+EXP(-(3*PI())*(3*PI())*(Vandløb!AC$13/Vandløb!$C$3)*Vandløb!$C$6/(Vandløb!$C$4*Vandløb!$C$3))*COS(3*PI()*$B8/Vandløb!$C$3)+EXP(-(4*PI())*(4*PI())*(Vandløb!AC$13/Vandløb!$C$3)*Vandløb!$C$6/(Vandløb!$C$4*Vandløb!$C$3))*COS(4*PI()*$B8/Vandløb!$C$3)+EXP(-(5*PI())*(5*PI())*(Vandløb!AC$13/Vandløb!$C$3)*Vandløb!$C$6/(Vandløb!$C$4*Vandløb!$C$3))*COS(5*PI()*$B8/Vandløb!$C$3)+EXP(-(6*PI())*(6*PI())*(Vandløb!AC$13/Vandløb!$C$3)*Vandløb!$C$6/(Vandløb!$C$4*Vandløb!$C$3))*COS(6*PI()*$B8/Vandløb!$C$3)+EXP(-(7*PI())*(7*PI())*(Vandløb!AC$13/Vandløb!$C$3)*Vandløb!$C$6/(Vandløb!$C$4*Vandløb!$C$3))*COS(7*PI()*$B8/Vandløb!$C$3)+EXP(-(8*PI())*(8*PI())*(Vandløb!AC$13/Vandløb!$C$3)*Vandløb!$C$6/(Vandløb!$C$4*Vandløb!$C$3))*COS(8*PI()*$B8/Vandløb!$C$3)+EXP(-(9*PI())*(9*PI())*(Vandløb!AC$13/Vandløb!$C$3)*Vandløb!$C$6/(Vandløb!$C$4*Vandløb!$C$3))*COS(9*PI()*$B8/Vandløb!$C$3)+EXP(-(10*PI())*(10*PI())*(Vandløb!AC$13/Vandløb!$C$3)*Vandløb!$C$6/(Vandløb!$C$4*Vandløb!$C$3))*COS(10*PI()*$B8/Vandløb!$C$3))*2+1)*Vandløb!$C$7*Vandløb!$C$8/(Vandløb!$C$5+Vandløb!$C$7))/Vandløb!$C$8)</f>
        <v>53.352028308355813</v>
      </c>
    </row>
    <row r="9" spans="2:28" x14ac:dyDescent="0.2">
      <c r="B9" s="35">
        <f>Vandløb!$K$9*5</f>
        <v>2</v>
      </c>
      <c r="C9" s="45">
        <f>1/((((+EXP(-(1*PI())*(1*PI())*(Vandløb!D$13/Vandløb!$C$3)*Vandløb!$C$6/(Vandløb!$C$4*Vandløb!$C$3))*COS(1*PI()*$B9/Vandløb!$C$3)+EXP(-(2*PI())*(2*PI())*(Vandløb!D$13/Vandløb!$C$3)*Vandløb!$C$6/(Vandløb!$C$4*Vandløb!$C$3))*COS(2*PI()*$B9/Vandløb!$C$3)+EXP(-(3*PI())*(3*PI())*(Vandløb!D$13/Vandløb!$C$3)*Vandløb!$C$6/(Vandløb!$C$4*Vandløb!$C$3))*COS(3*PI()*$B9/Vandløb!$C$3)+EXP(-(4*PI())*(4*PI())*(Vandløb!D$13/Vandløb!$C$3)*Vandløb!$C$6/(Vandløb!$C$4*Vandløb!$C$3))*COS(4*PI()*$B9/Vandløb!$C$3)+EXP(-(5*PI())*(5*PI())*(Vandløb!D$13/Vandløb!$C$3)*Vandløb!$C$6/(Vandløb!$C$4*Vandløb!$C$3))*COS(5*PI()*$B9/Vandløb!$C$3)+EXP(-(6*PI())*(6*PI())*(Vandløb!D$13/Vandløb!$C$3)*Vandløb!$C$6/(Vandløb!$C$4*Vandløb!$C$3))*COS(6*PI()*$B9/Vandløb!$C$3)+EXP(-(7*PI())*(7*PI())*(Vandløb!D$13/Vandløb!$C$3)*Vandløb!$C$6/(Vandløb!$C$4*Vandløb!$C$3))*COS(7*PI()*$B9/Vandløb!$C$3)+EXP(-(8*PI())*(8*PI())*(Vandløb!D$13/Vandløb!$C$3)*Vandløb!$C$6/(Vandløb!$C$4*Vandløb!$C$3))*COS(8*PI()*$B9/Vandløb!$C$3)+EXP(-(9*PI())*(9*PI())*(Vandløb!D$13/Vandløb!$C$3)*Vandløb!$C$6/(Vandløb!$C$4*Vandløb!$C$3))*COS(9*PI()*$B9/Vandløb!$C$3)+EXP(-(10*PI())*(10*PI())*(Vandløb!D$13/Vandløb!$C$3)*Vandløb!$C$6/(Vandløb!$C$4*Vandløb!$C$3))*COS(10*PI()*$B9/Vandløb!$C$3))*2+1)*Vandløb!$C$7*Vandløb!$C$8/(Vandløb!$C$5+Vandløb!$C$7))/Vandløb!$C$8)</f>
        <v>113.12196989791329</v>
      </c>
      <c r="D9" s="46">
        <f>1/((((+EXP(-(1*PI())*(1*PI())*(Vandløb!E$13/Vandløb!$C$3)*Vandløb!$C$6/(Vandløb!$C$4*Vandløb!$C$3))*COS(1*PI()*$B9/Vandløb!$C$3)+EXP(-(2*PI())*(2*PI())*(Vandløb!E$13/Vandløb!$C$3)*Vandløb!$C$6/(Vandløb!$C$4*Vandløb!$C$3))*COS(2*PI()*$B9/Vandløb!$C$3)+EXP(-(3*PI())*(3*PI())*(Vandløb!E$13/Vandløb!$C$3)*Vandløb!$C$6/(Vandløb!$C$4*Vandløb!$C$3))*COS(3*PI()*$B9/Vandløb!$C$3)+EXP(-(4*PI())*(4*PI())*(Vandløb!E$13/Vandløb!$C$3)*Vandløb!$C$6/(Vandløb!$C$4*Vandløb!$C$3))*COS(4*PI()*$B9/Vandløb!$C$3)+EXP(-(5*PI())*(5*PI())*(Vandløb!E$13/Vandløb!$C$3)*Vandløb!$C$6/(Vandløb!$C$4*Vandløb!$C$3))*COS(5*PI()*$B9/Vandløb!$C$3)+EXP(-(6*PI())*(6*PI())*(Vandløb!E$13/Vandløb!$C$3)*Vandløb!$C$6/(Vandløb!$C$4*Vandløb!$C$3))*COS(6*PI()*$B9/Vandløb!$C$3)+EXP(-(7*PI())*(7*PI())*(Vandløb!E$13/Vandløb!$C$3)*Vandløb!$C$6/(Vandløb!$C$4*Vandløb!$C$3))*COS(7*PI()*$B9/Vandløb!$C$3)+EXP(-(8*PI())*(8*PI())*(Vandløb!E$13/Vandløb!$C$3)*Vandløb!$C$6/(Vandløb!$C$4*Vandløb!$C$3))*COS(8*PI()*$B9/Vandløb!$C$3)+EXP(-(9*PI())*(9*PI())*(Vandløb!E$13/Vandløb!$C$3)*Vandløb!$C$6/(Vandløb!$C$4*Vandløb!$C$3))*COS(9*PI()*$B9/Vandløb!$C$3)+EXP(-(10*PI())*(10*PI())*(Vandløb!E$13/Vandløb!$C$3)*Vandløb!$C$6/(Vandløb!$C$4*Vandløb!$C$3))*COS(10*PI()*$B9/Vandløb!$C$3))*2+1)*Vandløb!$C$7*Vandløb!$C$8/(Vandløb!$C$5+Vandløb!$C$7))/Vandløb!$C$8)</f>
        <v>42.322454558996569</v>
      </c>
      <c r="E9" s="46">
        <f>1/((((+EXP(-(1*PI())*(1*PI())*(Vandløb!F$13/Vandløb!$C$3)*Vandløb!$C$6/(Vandløb!$C$4*Vandløb!$C$3))*COS(1*PI()*$B9/Vandløb!$C$3)+EXP(-(2*PI())*(2*PI())*(Vandløb!F$13/Vandløb!$C$3)*Vandløb!$C$6/(Vandløb!$C$4*Vandløb!$C$3))*COS(2*PI()*$B9/Vandløb!$C$3)+EXP(-(3*PI())*(3*PI())*(Vandløb!F$13/Vandløb!$C$3)*Vandløb!$C$6/(Vandløb!$C$4*Vandløb!$C$3))*COS(3*PI()*$B9/Vandløb!$C$3)+EXP(-(4*PI())*(4*PI())*(Vandløb!F$13/Vandløb!$C$3)*Vandløb!$C$6/(Vandløb!$C$4*Vandløb!$C$3))*COS(4*PI()*$B9/Vandløb!$C$3)+EXP(-(5*PI())*(5*PI())*(Vandløb!F$13/Vandløb!$C$3)*Vandløb!$C$6/(Vandløb!$C$4*Vandløb!$C$3))*COS(5*PI()*$B9/Vandløb!$C$3)+EXP(-(6*PI())*(6*PI())*(Vandløb!F$13/Vandløb!$C$3)*Vandløb!$C$6/(Vandløb!$C$4*Vandløb!$C$3))*COS(6*PI()*$B9/Vandløb!$C$3)+EXP(-(7*PI())*(7*PI())*(Vandløb!F$13/Vandløb!$C$3)*Vandløb!$C$6/(Vandløb!$C$4*Vandløb!$C$3))*COS(7*PI()*$B9/Vandløb!$C$3)+EXP(-(8*PI())*(8*PI())*(Vandløb!F$13/Vandløb!$C$3)*Vandløb!$C$6/(Vandløb!$C$4*Vandløb!$C$3))*COS(8*PI()*$B9/Vandløb!$C$3)+EXP(-(9*PI())*(9*PI())*(Vandløb!F$13/Vandløb!$C$3)*Vandløb!$C$6/(Vandløb!$C$4*Vandløb!$C$3))*COS(9*PI()*$B9/Vandløb!$C$3)+EXP(-(10*PI())*(10*PI())*(Vandløb!F$13/Vandløb!$C$3)*Vandløb!$C$6/(Vandløb!$C$4*Vandløb!$C$3))*COS(10*PI()*$B9/Vandløb!$C$3))*2+1)*Vandløb!$C$7*Vandløb!$C$8/(Vandløb!$C$5+Vandløb!$C$7))/Vandløb!$C$8)</f>
        <v>30.729578455203495</v>
      </c>
      <c r="F9" s="46">
        <f>1/((((+EXP(-(1*PI())*(1*PI())*(Vandløb!G$13/Vandløb!$C$3)*Vandløb!$C$6/(Vandløb!$C$4*Vandløb!$C$3))*COS(1*PI()*$B9/Vandløb!$C$3)+EXP(-(2*PI())*(2*PI())*(Vandløb!G$13/Vandløb!$C$3)*Vandløb!$C$6/(Vandløb!$C$4*Vandløb!$C$3))*COS(2*PI()*$B9/Vandløb!$C$3)+EXP(-(3*PI())*(3*PI())*(Vandløb!G$13/Vandløb!$C$3)*Vandløb!$C$6/(Vandløb!$C$4*Vandløb!$C$3))*COS(3*PI()*$B9/Vandløb!$C$3)+EXP(-(4*PI())*(4*PI())*(Vandløb!G$13/Vandløb!$C$3)*Vandløb!$C$6/(Vandløb!$C$4*Vandløb!$C$3))*COS(4*PI()*$B9/Vandløb!$C$3)+EXP(-(5*PI())*(5*PI())*(Vandløb!G$13/Vandløb!$C$3)*Vandløb!$C$6/(Vandløb!$C$4*Vandløb!$C$3))*COS(5*PI()*$B9/Vandløb!$C$3)+EXP(-(6*PI())*(6*PI())*(Vandløb!G$13/Vandløb!$C$3)*Vandløb!$C$6/(Vandløb!$C$4*Vandløb!$C$3))*COS(6*PI()*$B9/Vandløb!$C$3)+EXP(-(7*PI())*(7*PI())*(Vandløb!G$13/Vandløb!$C$3)*Vandløb!$C$6/(Vandløb!$C$4*Vandløb!$C$3))*COS(7*PI()*$B9/Vandløb!$C$3)+EXP(-(8*PI())*(8*PI())*(Vandløb!G$13/Vandløb!$C$3)*Vandløb!$C$6/(Vandløb!$C$4*Vandløb!$C$3))*COS(8*PI()*$B9/Vandløb!$C$3)+EXP(-(9*PI())*(9*PI())*(Vandløb!G$13/Vandløb!$C$3)*Vandløb!$C$6/(Vandløb!$C$4*Vandløb!$C$3))*COS(9*PI()*$B9/Vandløb!$C$3)+EXP(-(10*PI())*(10*PI())*(Vandløb!G$13/Vandløb!$C$3)*Vandløb!$C$6/(Vandløb!$C$4*Vandløb!$C$3))*COS(10*PI()*$B9/Vandløb!$C$3))*2+1)*Vandløb!$C$7*Vandløb!$C$8/(Vandløb!$C$5+Vandløb!$C$7))/Vandløb!$C$8)</f>
        <v>30.136467691798337</v>
      </c>
      <c r="G9" s="46">
        <f>1/((((+EXP(-(1*PI())*(1*PI())*(Vandløb!H$13/Vandløb!$C$3)*Vandløb!$C$6/(Vandløb!$C$4*Vandløb!$C$3))*COS(1*PI()*$B9/Vandløb!$C$3)+EXP(-(2*PI())*(2*PI())*(Vandløb!H$13/Vandløb!$C$3)*Vandløb!$C$6/(Vandløb!$C$4*Vandløb!$C$3))*COS(2*PI()*$B9/Vandløb!$C$3)+EXP(-(3*PI())*(3*PI())*(Vandløb!H$13/Vandløb!$C$3)*Vandløb!$C$6/(Vandløb!$C$4*Vandløb!$C$3))*COS(3*PI()*$B9/Vandløb!$C$3)+EXP(-(4*PI())*(4*PI())*(Vandløb!H$13/Vandløb!$C$3)*Vandløb!$C$6/(Vandløb!$C$4*Vandløb!$C$3))*COS(4*PI()*$B9/Vandløb!$C$3)+EXP(-(5*PI())*(5*PI())*(Vandløb!H$13/Vandløb!$C$3)*Vandløb!$C$6/(Vandløb!$C$4*Vandløb!$C$3))*COS(5*PI()*$B9/Vandløb!$C$3)+EXP(-(6*PI())*(6*PI())*(Vandløb!H$13/Vandløb!$C$3)*Vandløb!$C$6/(Vandløb!$C$4*Vandløb!$C$3))*COS(6*PI()*$B9/Vandløb!$C$3)+EXP(-(7*PI())*(7*PI())*(Vandløb!H$13/Vandløb!$C$3)*Vandløb!$C$6/(Vandløb!$C$4*Vandløb!$C$3))*COS(7*PI()*$B9/Vandløb!$C$3)+EXP(-(8*PI())*(8*PI())*(Vandløb!H$13/Vandløb!$C$3)*Vandløb!$C$6/(Vandløb!$C$4*Vandløb!$C$3))*COS(8*PI()*$B9/Vandløb!$C$3)+EXP(-(9*PI())*(9*PI())*(Vandløb!H$13/Vandløb!$C$3)*Vandløb!$C$6/(Vandløb!$C$4*Vandløb!$C$3))*COS(9*PI()*$B9/Vandløb!$C$3)+EXP(-(10*PI())*(10*PI())*(Vandløb!H$13/Vandløb!$C$3)*Vandløb!$C$6/(Vandløb!$C$4*Vandløb!$C$3))*COS(10*PI()*$B9/Vandløb!$C$3))*2+1)*Vandløb!$C$7*Vandløb!$C$8/(Vandløb!$C$5+Vandløb!$C$7))/Vandløb!$C$8)</f>
        <v>31.139147907780654</v>
      </c>
      <c r="H9" s="46">
        <f>1/((((+EXP(-(1*PI())*(1*PI())*(Vandløb!I$13/Vandløb!$C$3)*Vandløb!$C$6/(Vandløb!$C$4*Vandløb!$C$3))*COS(1*PI()*$B9/Vandløb!$C$3)+EXP(-(2*PI())*(2*PI())*(Vandløb!I$13/Vandløb!$C$3)*Vandløb!$C$6/(Vandløb!$C$4*Vandløb!$C$3))*COS(2*PI()*$B9/Vandløb!$C$3)+EXP(-(3*PI())*(3*PI())*(Vandløb!I$13/Vandløb!$C$3)*Vandløb!$C$6/(Vandløb!$C$4*Vandløb!$C$3))*COS(3*PI()*$B9/Vandløb!$C$3)+EXP(-(4*PI())*(4*PI())*(Vandløb!I$13/Vandløb!$C$3)*Vandløb!$C$6/(Vandløb!$C$4*Vandløb!$C$3))*COS(4*PI()*$B9/Vandløb!$C$3)+EXP(-(5*PI())*(5*PI())*(Vandløb!I$13/Vandløb!$C$3)*Vandløb!$C$6/(Vandløb!$C$4*Vandløb!$C$3))*COS(5*PI()*$B9/Vandløb!$C$3)+EXP(-(6*PI())*(6*PI())*(Vandløb!I$13/Vandløb!$C$3)*Vandløb!$C$6/(Vandløb!$C$4*Vandløb!$C$3))*COS(6*PI()*$B9/Vandløb!$C$3)+EXP(-(7*PI())*(7*PI())*(Vandløb!I$13/Vandløb!$C$3)*Vandløb!$C$6/(Vandløb!$C$4*Vandløb!$C$3))*COS(7*PI()*$B9/Vandløb!$C$3)+EXP(-(8*PI())*(8*PI())*(Vandløb!I$13/Vandløb!$C$3)*Vandløb!$C$6/(Vandløb!$C$4*Vandløb!$C$3))*COS(8*PI()*$B9/Vandløb!$C$3)+EXP(-(9*PI())*(9*PI())*(Vandløb!I$13/Vandløb!$C$3)*Vandløb!$C$6/(Vandløb!$C$4*Vandløb!$C$3))*COS(9*PI()*$B9/Vandløb!$C$3)+EXP(-(10*PI())*(10*PI())*(Vandløb!I$13/Vandløb!$C$3)*Vandløb!$C$6/(Vandløb!$C$4*Vandløb!$C$3))*COS(10*PI()*$B9/Vandløb!$C$3))*2+1)*Vandløb!$C$7*Vandløb!$C$8/(Vandløb!$C$5+Vandløb!$C$7))/Vandløb!$C$8)</f>
        <v>32.569239293859042</v>
      </c>
      <c r="I9" s="46">
        <f>1/((((+EXP(-(1*PI())*(1*PI())*(Vandløb!J$13/Vandløb!$C$3)*Vandløb!$C$6/(Vandløb!$C$4*Vandløb!$C$3))*COS(1*PI()*$B9/Vandløb!$C$3)+EXP(-(2*PI())*(2*PI())*(Vandløb!J$13/Vandløb!$C$3)*Vandløb!$C$6/(Vandløb!$C$4*Vandløb!$C$3))*COS(2*PI()*$B9/Vandløb!$C$3)+EXP(-(3*PI())*(3*PI())*(Vandløb!J$13/Vandløb!$C$3)*Vandløb!$C$6/(Vandløb!$C$4*Vandløb!$C$3))*COS(3*PI()*$B9/Vandløb!$C$3)+EXP(-(4*PI())*(4*PI())*(Vandløb!J$13/Vandløb!$C$3)*Vandløb!$C$6/(Vandløb!$C$4*Vandløb!$C$3))*COS(4*PI()*$B9/Vandløb!$C$3)+EXP(-(5*PI())*(5*PI())*(Vandløb!J$13/Vandløb!$C$3)*Vandløb!$C$6/(Vandløb!$C$4*Vandløb!$C$3))*COS(5*PI()*$B9/Vandløb!$C$3)+EXP(-(6*PI())*(6*PI())*(Vandløb!J$13/Vandløb!$C$3)*Vandløb!$C$6/(Vandløb!$C$4*Vandløb!$C$3))*COS(6*PI()*$B9/Vandløb!$C$3)+EXP(-(7*PI())*(7*PI())*(Vandløb!J$13/Vandløb!$C$3)*Vandløb!$C$6/(Vandløb!$C$4*Vandløb!$C$3))*COS(7*PI()*$B9/Vandløb!$C$3)+EXP(-(8*PI())*(8*PI())*(Vandløb!J$13/Vandløb!$C$3)*Vandløb!$C$6/(Vandløb!$C$4*Vandløb!$C$3))*COS(8*PI()*$B9/Vandløb!$C$3)+EXP(-(9*PI())*(9*PI())*(Vandløb!J$13/Vandløb!$C$3)*Vandløb!$C$6/(Vandløb!$C$4*Vandløb!$C$3))*COS(9*PI()*$B9/Vandløb!$C$3)+EXP(-(10*PI())*(10*PI())*(Vandløb!J$13/Vandløb!$C$3)*Vandløb!$C$6/(Vandløb!$C$4*Vandløb!$C$3))*COS(10*PI()*$B9/Vandløb!$C$3))*2+1)*Vandløb!$C$7*Vandløb!$C$8/(Vandløb!$C$5+Vandløb!$C$7))/Vandløb!$C$8)</f>
        <v>34.126152655782818</v>
      </c>
      <c r="J9" s="46">
        <f>1/((((+EXP(-(1*PI())*(1*PI())*(Vandløb!K$13/Vandløb!$C$3)*Vandløb!$C$6/(Vandløb!$C$4*Vandløb!$C$3))*COS(1*PI()*$B9/Vandløb!$C$3)+EXP(-(2*PI())*(2*PI())*(Vandløb!K$13/Vandløb!$C$3)*Vandløb!$C$6/(Vandløb!$C$4*Vandløb!$C$3))*COS(2*PI()*$B9/Vandløb!$C$3)+EXP(-(3*PI())*(3*PI())*(Vandløb!K$13/Vandløb!$C$3)*Vandløb!$C$6/(Vandløb!$C$4*Vandløb!$C$3))*COS(3*PI()*$B9/Vandløb!$C$3)+EXP(-(4*PI())*(4*PI())*(Vandløb!K$13/Vandløb!$C$3)*Vandløb!$C$6/(Vandløb!$C$4*Vandløb!$C$3))*COS(4*PI()*$B9/Vandløb!$C$3)+EXP(-(5*PI())*(5*PI())*(Vandløb!K$13/Vandløb!$C$3)*Vandløb!$C$6/(Vandløb!$C$4*Vandløb!$C$3))*COS(5*PI()*$B9/Vandløb!$C$3)+EXP(-(6*PI())*(6*PI())*(Vandløb!K$13/Vandløb!$C$3)*Vandløb!$C$6/(Vandløb!$C$4*Vandløb!$C$3))*COS(6*PI()*$B9/Vandløb!$C$3)+EXP(-(7*PI())*(7*PI())*(Vandløb!K$13/Vandløb!$C$3)*Vandløb!$C$6/(Vandløb!$C$4*Vandløb!$C$3))*COS(7*PI()*$B9/Vandløb!$C$3)+EXP(-(8*PI())*(8*PI())*(Vandløb!K$13/Vandløb!$C$3)*Vandløb!$C$6/(Vandløb!$C$4*Vandløb!$C$3))*COS(8*PI()*$B9/Vandløb!$C$3)+EXP(-(9*PI())*(9*PI())*(Vandløb!K$13/Vandløb!$C$3)*Vandløb!$C$6/(Vandløb!$C$4*Vandløb!$C$3))*COS(9*PI()*$B9/Vandløb!$C$3)+EXP(-(10*PI())*(10*PI())*(Vandløb!K$13/Vandløb!$C$3)*Vandløb!$C$6/(Vandløb!$C$4*Vandløb!$C$3))*COS(10*PI()*$B9/Vandløb!$C$3))*2+1)*Vandløb!$C$7*Vandløb!$C$8/(Vandløb!$C$5+Vandløb!$C$7))/Vandløb!$C$8)</f>
        <v>35.705668219439538</v>
      </c>
      <c r="K9" s="46">
        <f>1/((((+EXP(-(1*PI())*(1*PI())*(Vandløb!L$13/Vandløb!$C$3)*Vandløb!$C$6/(Vandløb!$C$4*Vandløb!$C$3))*COS(1*PI()*$B9/Vandløb!$C$3)+EXP(-(2*PI())*(2*PI())*(Vandløb!L$13/Vandløb!$C$3)*Vandløb!$C$6/(Vandløb!$C$4*Vandløb!$C$3))*COS(2*PI()*$B9/Vandløb!$C$3)+EXP(-(3*PI())*(3*PI())*(Vandløb!L$13/Vandløb!$C$3)*Vandløb!$C$6/(Vandløb!$C$4*Vandløb!$C$3))*COS(3*PI()*$B9/Vandløb!$C$3)+EXP(-(4*PI())*(4*PI())*(Vandløb!L$13/Vandløb!$C$3)*Vandløb!$C$6/(Vandløb!$C$4*Vandløb!$C$3))*COS(4*PI()*$B9/Vandløb!$C$3)+EXP(-(5*PI())*(5*PI())*(Vandløb!L$13/Vandløb!$C$3)*Vandløb!$C$6/(Vandløb!$C$4*Vandløb!$C$3))*COS(5*PI()*$B9/Vandløb!$C$3)+EXP(-(6*PI())*(6*PI())*(Vandløb!L$13/Vandløb!$C$3)*Vandløb!$C$6/(Vandløb!$C$4*Vandløb!$C$3))*COS(6*PI()*$B9/Vandløb!$C$3)+EXP(-(7*PI())*(7*PI())*(Vandløb!L$13/Vandløb!$C$3)*Vandløb!$C$6/(Vandløb!$C$4*Vandløb!$C$3))*COS(7*PI()*$B9/Vandløb!$C$3)+EXP(-(8*PI())*(8*PI())*(Vandløb!L$13/Vandløb!$C$3)*Vandløb!$C$6/(Vandløb!$C$4*Vandløb!$C$3))*COS(8*PI()*$B9/Vandløb!$C$3)+EXP(-(9*PI())*(9*PI())*(Vandløb!L$13/Vandløb!$C$3)*Vandløb!$C$6/(Vandløb!$C$4*Vandløb!$C$3))*COS(9*PI()*$B9/Vandløb!$C$3)+EXP(-(10*PI())*(10*PI())*(Vandløb!L$13/Vandløb!$C$3)*Vandløb!$C$6/(Vandløb!$C$4*Vandløb!$C$3))*COS(10*PI()*$B9/Vandløb!$C$3))*2+1)*Vandløb!$C$7*Vandløb!$C$8/(Vandløb!$C$5+Vandløb!$C$7))/Vandløb!$C$8)</f>
        <v>37.26430185250134</v>
      </c>
      <c r="L9" s="46">
        <f>1/((((+EXP(-(1*PI())*(1*PI())*(Vandløb!M$13/Vandløb!$C$3)*Vandløb!$C$6/(Vandløb!$C$4*Vandløb!$C$3))*COS(1*PI()*$B9/Vandløb!$C$3)+EXP(-(2*PI())*(2*PI())*(Vandløb!M$13/Vandløb!$C$3)*Vandløb!$C$6/(Vandløb!$C$4*Vandløb!$C$3))*COS(2*PI()*$B9/Vandløb!$C$3)+EXP(-(3*PI())*(3*PI())*(Vandløb!M$13/Vandløb!$C$3)*Vandløb!$C$6/(Vandløb!$C$4*Vandløb!$C$3))*COS(3*PI()*$B9/Vandløb!$C$3)+EXP(-(4*PI())*(4*PI())*(Vandløb!M$13/Vandløb!$C$3)*Vandløb!$C$6/(Vandløb!$C$4*Vandløb!$C$3))*COS(4*PI()*$B9/Vandløb!$C$3)+EXP(-(5*PI())*(5*PI())*(Vandløb!M$13/Vandløb!$C$3)*Vandløb!$C$6/(Vandløb!$C$4*Vandløb!$C$3))*COS(5*PI()*$B9/Vandløb!$C$3)+EXP(-(6*PI())*(6*PI())*(Vandløb!M$13/Vandløb!$C$3)*Vandløb!$C$6/(Vandløb!$C$4*Vandløb!$C$3))*COS(6*PI()*$B9/Vandløb!$C$3)+EXP(-(7*PI())*(7*PI())*(Vandløb!M$13/Vandløb!$C$3)*Vandløb!$C$6/(Vandløb!$C$4*Vandløb!$C$3))*COS(7*PI()*$B9/Vandløb!$C$3)+EXP(-(8*PI())*(8*PI())*(Vandløb!M$13/Vandløb!$C$3)*Vandløb!$C$6/(Vandløb!$C$4*Vandløb!$C$3))*COS(8*PI()*$B9/Vandløb!$C$3)+EXP(-(9*PI())*(9*PI())*(Vandløb!M$13/Vandløb!$C$3)*Vandløb!$C$6/(Vandløb!$C$4*Vandløb!$C$3))*COS(9*PI()*$B9/Vandløb!$C$3)+EXP(-(10*PI())*(10*PI())*(Vandløb!M$13/Vandløb!$C$3)*Vandløb!$C$6/(Vandløb!$C$4*Vandløb!$C$3))*COS(10*PI()*$B9/Vandløb!$C$3))*2+1)*Vandløb!$C$7*Vandløb!$C$8/(Vandløb!$C$5+Vandløb!$C$7))/Vandløb!$C$8)</f>
        <v>38.780714093576528</v>
      </c>
      <c r="M9" s="46">
        <f>1/((((+EXP(-(1*PI())*(1*PI())*(Vandløb!N$13/Vandløb!$C$3)*Vandløb!$C$6/(Vandløb!$C$4*Vandløb!$C$3))*COS(1*PI()*$B9/Vandløb!$C$3)+EXP(-(2*PI())*(2*PI())*(Vandløb!N$13/Vandløb!$C$3)*Vandløb!$C$6/(Vandløb!$C$4*Vandløb!$C$3))*COS(2*PI()*$B9/Vandløb!$C$3)+EXP(-(3*PI())*(3*PI())*(Vandløb!N$13/Vandløb!$C$3)*Vandløb!$C$6/(Vandløb!$C$4*Vandløb!$C$3))*COS(3*PI()*$B9/Vandløb!$C$3)+EXP(-(4*PI())*(4*PI())*(Vandløb!N$13/Vandløb!$C$3)*Vandløb!$C$6/(Vandløb!$C$4*Vandløb!$C$3))*COS(4*PI()*$B9/Vandløb!$C$3)+EXP(-(5*PI())*(5*PI())*(Vandløb!N$13/Vandløb!$C$3)*Vandløb!$C$6/(Vandløb!$C$4*Vandløb!$C$3))*COS(5*PI()*$B9/Vandløb!$C$3)+EXP(-(6*PI())*(6*PI())*(Vandløb!N$13/Vandløb!$C$3)*Vandløb!$C$6/(Vandløb!$C$4*Vandløb!$C$3))*COS(6*PI()*$B9/Vandløb!$C$3)+EXP(-(7*PI())*(7*PI())*(Vandløb!N$13/Vandløb!$C$3)*Vandløb!$C$6/(Vandløb!$C$4*Vandløb!$C$3))*COS(7*PI()*$B9/Vandløb!$C$3)+EXP(-(8*PI())*(8*PI())*(Vandløb!N$13/Vandløb!$C$3)*Vandløb!$C$6/(Vandløb!$C$4*Vandløb!$C$3))*COS(8*PI()*$B9/Vandløb!$C$3)+EXP(-(9*PI())*(9*PI())*(Vandløb!N$13/Vandløb!$C$3)*Vandløb!$C$6/(Vandløb!$C$4*Vandløb!$C$3))*COS(9*PI()*$B9/Vandløb!$C$3)+EXP(-(10*PI())*(10*PI())*(Vandløb!N$13/Vandløb!$C$3)*Vandløb!$C$6/(Vandløb!$C$4*Vandløb!$C$3))*COS(10*PI()*$B9/Vandløb!$C$3))*2+1)*Vandløb!$C$7*Vandløb!$C$8/(Vandløb!$C$5+Vandløb!$C$7))/Vandløb!$C$8)</f>
        <v>40.242668276739217</v>
      </c>
      <c r="N9" s="46">
        <f>1/((((+EXP(-(1*PI())*(1*PI())*(Vandløb!O$13/Vandløb!$C$3)*Vandløb!$C$6/(Vandløb!$C$4*Vandløb!$C$3))*COS(1*PI()*$B9/Vandløb!$C$3)+EXP(-(2*PI())*(2*PI())*(Vandløb!O$13/Vandløb!$C$3)*Vandløb!$C$6/(Vandløb!$C$4*Vandløb!$C$3))*COS(2*PI()*$B9/Vandløb!$C$3)+EXP(-(3*PI())*(3*PI())*(Vandløb!O$13/Vandløb!$C$3)*Vandløb!$C$6/(Vandløb!$C$4*Vandløb!$C$3))*COS(3*PI()*$B9/Vandløb!$C$3)+EXP(-(4*PI())*(4*PI())*(Vandløb!O$13/Vandløb!$C$3)*Vandløb!$C$6/(Vandløb!$C$4*Vandløb!$C$3))*COS(4*PI()*$B9/Vandløb!$C$3)+EXP(-(5*PI())*(5*PI())*(Vandløb!O$13/Vandløb!$C$3)*Vandløb!$C$6/(Vandløb!$C$4*Vandløb!$C$3))*COS(5*PI()*$B9/Vandløb!$C$3)+EXP(-(6*PI())*(6*PI())*(Vandløb!O$13/Vandløb!$C$3)*Vandløb!$C$6/(Vandløb!$C$4*Vandløb!$C$3))*COS(6*PI()*$B9/Vandløb!$C$3)+EXP(-(7*PI())*(7*PI())*(Vandløb!O$13/Vandløb!$C$3)*Vandløb!$C$6/(Vandløb!$C$4*Vandløb!$C$3))*COS(7*PI()*$B9/Vandløb!$C$3)+EXP(-(8*PI())*(8*PI())*(Vandløb!O$13/Vandløb!$C$3)*Vandløb!$C$6/(Vandløb!$C$4*Vandløb!$C$3))*COS(8*PI()*$B9/Vandløb!$C$3)+EXP(-(9*PI())*(9*PI())*(Vandløb!O$13/Vandløb!$C$3)*Vandløb!$C$6/(Vandløb!$C$4*Vandløb!$C$3))*COS(9*PI()*$B9/Vandløb!$C$3)+EXP(-(10*PI())*(10*PI())*(Vandløb!O$13/Vandløb!$C$3)*Vandløb!$C$6/(Vandløb!$C$4*Vandløb!$C$3))*COS(10*PI()*$B9/Vandløb!$C$3))*2+1)*Vandløb!$C$7*Vandløb!$C$8/(Vandløb!$C$5+Vandløb!$C$7))/Vandløb!$C$8)</f>
        <v>41.642250070420964</v>
      </c>
      <c r="O9" s="46">
        <f>1/((((+EXP(-(1*PI())*(1*PI())*(Vandløb!P$13/Vandløb!$C$3)*Vandløb!$C$6/(Vandløb!$C$4*Vandløb!$C$3))*COS(1*PI()*$B9/Vandløb!$C$3)+EXP(-(2*PI())*(2*PI())*(Vandløb!P$13/Vandløb!$C$3)*Vandløb!$C$6/(Vandløb!$C$4*Vandløb!$C$3))*COS(2*PI()*$B9/Vandløb!$C$3)+EXP(-(3*PI())*(3*PI())*(Vandløb!P$13/Vandløb!$C$3)*Vandløb!$C$6/(Vandløb!$C$4*Vandløb!$C$3))*COS(3*PI()*$B9/Vandløb!$C$3)+EXP(-(4*PI())*(4*PI())*(Vandløb!P$13/Vandløb!$C$3)*Vandløb!$C$6/(Vandløb!$C$4*Vandløb!$C$3))*COS(4*PI()*$B9/Vandløb!$C$3)+EXP(-(5*PI())*(5*PI())*(Vandløb!P$13/Vandløb!$C$3)*Vandløb!$C$6/(Vandløb!$C$4*Vandløb!$C$3))*COS(5*PI()*$B9/Vandløb!$C$3)+EXP(-(6*PI())*(6*PI())*(Vandløb!P$13/Vandløb!$C$3)*Vandløb!$C$6/(Vandløb!$C$4*Vandløb!$C$3))*COS(6*PI()*$B9/Vandløb!$C$3)+EXP(-(7*PI())*(7*PI())*(Vandløb!P$13/Vandløb!$C$3)*Vandløb!$C$6/(Vandløb!$C$4*Vandløb!$C$3))*COS(7*PI()*$B9/Vandløb!$C$3)+EXP(-(8*PI())*(8*PI())*(Vandløb!P$13/Vandløb!$C$3)*Vandløb!$C$6/(Vandløb!$C$4*Vandløb!$C$3))*COS(8*PI()*$B9/Vandløb!$C$3)+EXP(-(9*PI())*(9*PI())*(Vandløb!P$13/Vandløb!$C$3)*Vandløb!$C$6/(Vandløb!$C$4*Vandløb!$C$3))*COS(9*PI()*$B9/Vandløb!$C$3)+EXP(-(10*PI())*(10*PI())*(Vandløb!P$13/Vandløb!$C$3)*Vandløb!$C$6/(Vandløb!$C$4*Vandløb!$C$3))*COS(10*PI()*$B9/Vandløb!$C$3))*2+1)*Vandløb!$C$7*Vandløb!$C$8/(Vandløb!$C$5+Vandløb!$C$7))/Vandløb!$C$8)</f>
        <v>42.974042207634042</v>
      </c>
      <c r="P9" s="46">
        <f>1/((((+EXP(-(1*PI())*(1*PI())*(Vandløb!Q$13/Vandløb!$C$3)*Vandløb!$C$6/(Vandløb!$C$4*Vandløb!$C$3))*COS(1*PI()*$B9/Vandløb!$C$3)+EXP(-(2*PI())*(2*PI())*(Vandløb!Q$13/Vandløb!$C$3)*Vandløb!$C$6/(Vandløb!$C$4*Vandløb!$C$3))*COS(2*PI()*$B9/Vandløb!$C$3)+EXP(-(3*PI())*(3*PI())*(Vandløb!Q$13/Vandløb!$C$3)*Vandløb!$C$6/(Vandløb!$C$4*Vandløb!$C$3))*COS(3*PI()*$B9/Vandløb!$C$3)+EXP(-(4*PI())*(4*PI())*(Vandløb!Q$13/Vandløb!$C$3)*Vandløb!$C$6/(Vandløb!$C$4*Vandløb!$C$3))*COS(4*PI()*$B9/Vandløb!$C$3)+EXP(-(5*PI())*(5*PI())*(Vandløb!Q$13/Vandløb!$C$3)*Vandløb!$C$6/(Vandløb!$C$4*Vandløb!$C$3))*COS(5*PI()*$B9/Vandløb!$C$3)+EXP(-(6*PI())*(6*PI())*(Vandløb!Q$13/Vandløb!$C$3)*Vandløb!$C$6/(Vandløb!$C$4*Vandløb!$C$3))*COS(6*PI()*$B9/Vandløb!$C$3)+EXP(-(7*PI())*(7*PI())*(Vandløb!Q$13/Vandløb!$C$3)*Vandløb!$C$6/(Vandløb!$C$4*Vandløb!$C$3))*COS(7*PI()*$B9/Vandløb!$C$3)+EXP(-(8*PI())*(8*PI())*(Vandløb!Q$13/Vandløb!$C$3)*Vandløb!$C$6/(Vandløb!$C$4*Vandløb!$C$3))*COS(8*PI()*$B9/Vandløb!$C$3)+EXP(-(9*PI())*(9*PI())*(Vandløb!Q$13/Vandløb!$C$3)*Vandløb!$C$6/(Vandløb!$C$4*Vandløb!$C$3))*COS(9*PI()*$B9/Vandløb!$C$3)+EXP(-(10*PI())*(10*PI())*(Vandløb!Q$13/Vandløb!$C$3)*Vandløb!$C$6/(Vandløb!$C$4*Vandløb!$C$3))*COS(10*PI()*$B9/Vandløb!$C$3))*2+1)*Vandløb!$C$7*Vandløb!$C$8/(Vandløb!$C$5+Vandløb!$C$7))/Vandløb!$C$8)</f>
        <v>44.234391982238321</v>
      </c>
      <c r="Q9" s="46">
        <f>1/((((+EXP(-(1*PI())*(1*PI())*(Vandløb!R$13/Vandløb!$C$3)*Vandløb!$C$6/(Vandløb!$C$4*Vandløb!$C$3))*COS(1*PI()*$B9/Vandløb!$C$3)+EXP(-(2*PI())*(2*PI())*(Vandløb!R$13/Vandløb!$C$3)*Vandløb!$C$6/(Vandløb!$C$4*Vandløb!$C$3))*COS(2*PI()*$B9/Vandløb!$C$3)+EXP(-(3*PI())*(3*PI())*(Vandløb!R$13/Vandløb!$C$3)*Vandløb!$C$6/(Vandløb!$C$4*Vandløb!$C$3))*COS(3*PI()*$B9/Vandløb!$C$3)+EXP(-(4*PI())*(4*PI())*(Vandløb!R$13/Vandløb!$C$3)*Vandløb!$C$6/(Vandløb!$C$4*Vandløb!$C$3))*COS(4*PI()*$B9/Vandløb!$C$3)+EXP(-(5*PI())*(5*PI())*(Vandløb!R$13/Vandløb!$C$3)*Vandløb!$C$6/(Vandløb!$C$4*Vandløb!$C$3))*COS(5*PI()*$B9/Vandløb!$C$3)+EXP(-(6*PI())*(6*PI())*(Vandløb!R$13/Vandløb!$C$3)*Vandløb!$C$6/(Vandløb!$C$4*Vandløb!$C$3))*COS(6*PI()*$B9/Vandløb!$C$3)+EXP(-(7*PI())*(7*PI())*(Vandløb!R$13/Vandløb!$C$3)*Vandløb!$C$6/(Vandløb!$C$4*Vandløb!$C$3))*COS(7*PI()*$B9/Vandløb!$C$3)+EXP(-(8*PI())*(8*PI())*(Vandløb!R$13/Vandløb!$C$3)*Vandløb!$C$6/(Vandløb!$C$4*Vandløb!$C$3))*COS(8*PI()*$B9/Vandløb!$C$3)+EXP(-(9*PI())*(9*PI())*(Vandløb!R$13/Vandløb!$C$3)*Vandløb!$C$6/(Vandløb!$C$4*Vandløb!$C$3))*COS(9*PI()*$B9/Vandløb!$C$3)+EXP(-(10*PI())*(10*PI())*(Vandløb!R$13/Vandløb!$C$3)*Vandløb!$C$6/(Vandløb!$C$4*Vandløb!$C$3))*COS(10*PI()*$B9/Vandløb!$C$3))*2+1)*Vandløb!$C$7*Vandløb!$C$8/(Vandløb!$C$5+Vandløb!$C$7))/Vandløb!$C$8)</f>
        <v>45.421076969504853</v>
      </c>
      <c r="R9" s="46">
        <f>1/((((+EXP(-(1*PI())*(1*PI())*(Vandløb!S$13/Vandløb!$C$3)*Vandløb!$C$6/(Vandløb!$C$4*Vandløb!$C$3))*COS(1*PI()*$B9/Vandløb!$C$3)+EXP(-(2*PI())*(2*PI())*(Vandløb!S$13/Vandløb!$C$3)*Vandløb!$C$6/(Vandløb!$C$4*Vandløb!$C$3))*COS(2*PI()*$B9/Vandløb!$C$3)+EXP(-(3*PI())*(3*PI())*(Vandløb!S$13/Vandløb!$C$3)*Vandløb!$C$6/(Vandløb!$C$4*Vandløb!$C$3))*COS(3*PI()*$B9/Vandløb!$C$3)+EXP(-(4*PI())*(4*PI())*(Vandløb!S$13/Vandløb!$C$3)*Vandløb!$C$6/(Vandløb!$C$4*Vandløb!$C$3))*COS(4*PI()*$B9/Vandløb!$C$3)+EXP(-(5*PI())*(5*PI())*(Vandløb!S$13/Vandløb!$C$3)*Vandløb!$C$6/(Vandløb!$C$4*Vandløb!$C$3))*COS(5*PI()*$B9/Vandløb!$C$3)+EXP(-(6*PI())*(6*PI())*(Vandløb!S$13/Vandløb!$C$3)*Vandløb!$C$6/(Vandløb!$C$4*Vandløb!$C$3))*COS(6*PI()*$B9/Vandløb!$C$3)+EXP(-(7*PI())*(7*PI())*(Vandløb!S$13/Vandløb!$C$3)*Vandløb!$C$6/(Vandløb!$C$4*Vandløb!$C$3))*COS(7*PI()*$B9/Vandløb!$C$3)+EXP(-(8*PI())*(8*PI())*(Vandløb!S$13/Vandløb!$C$3)*Vandløb!$C$6/(Vandløb!$C$4*Vandløb!$C$3))*COS(8*PI()*$B9/Vandløb!$C$3)+EXP(-(9*PI())*(9*PI())*(Vandløb!S$13/Vandløb!$C$3)*Vandløb!$C$6/(Vandløb!$C$4*Vandløb!$C$3))*COS(9*PI()*$B9/Vandløb!$C$3)+EXP(-(10*PI())*(10*PI())*(Vandløb!S$13/Vandløb!$C$3)*Vandløb!$C$6/(Vandløb!$C$4*Vandløb!$C$3))*COS(10*PI()*$B9/Vandløb!$C$3))*2+1)*Vandløb!$C$7*Vandløb!$C$8/(Vandløb!$C$5+Vandløb!$C$7))/Vandløb!$C$8)</f>
        <v>46.533106847504769</v>
      </c>
      <c r="S9" s="46">
        <f>1/((((+EXP(-(1*PI())*(1*PI())*(Vandløb!T$13/Vandløb!$C$3)*Vandløb!$C$6/(Vandløb!$C$4*Vandløb!$C$3))*COS(1*PI()*$B9/Vandløb!$C$3)+EXP(-(2*PI())*(2*PI())*(Vandløb!T$13/Vandløb!$C$3)*Vandløb!$C$6/(Vandløb!$C$4*Vandløb!$C$3))*COS(2*PI()*$B9/Vandløb!$C$3)+EXP(-(3*PI())*(3*PI())*(Vandløb!T$13/Vandløb!$C$3)*Vandløb!$C$6/(Vandløb!$C$4*Vandløb!$C$3))*COS(3*PI()*$B9/Vandløb!$C$3)+EXP(-(4*PI())*(4*PI())*(Vandløb!T$13/Vandløb!$C$3)*Vandløb!$C$6/(Vandløb!$C$4*Vandløb!$C$3))*COS(4*PI()*$B9/Vandløb!$C$3)+EXP(-(5*PI())*(5*PI())*(Vandløb!T$13/Vandløb!$C$3)*Vandløb!$C$6/(Vandløb!$C$4*Vandløb!$C$3))*COS(5*PI()*$B9/Vandløb!$C$3)+EXP(-(6*PI())*(6*PI())*(Vandløb!T$13/Vandløb!$C$3)*Vandløb!$C$6/(Vandløb!$C$4*Vandløb!$C$3))*COS(6*PI()*$B9/Vandløb!$C$3)+EXP(-(7*PI())*(7*PI())*(Vandløb!T$13/Vandløb!$C$3)*Vandløb!$C$6/(Vandløb!$C$4*Vandløb!$C$3))*COS(7*PI()*$B9/Vandløb!$C$3)+EXP(-(8*PI())*(8*PI())*(Vandløb!T$13/Vandløb!$C$3)*Vandløb!$C$6/(Vandløb!$C$4*Vandløb!$C$3))*COS(8*PI()*$B9/Vandløb!$C$3)+EXP(-(9*PI())*(9*PI())*(Vandløb!T$13/Vandløb!$C$3)*Vandløb!$C$6/(Vandløb!$C$4*Vandløb!$C$3))*COS(9*PI()*$B9/Vandløb!$C$3)+EXP(-(10*PI())*(10*PI())*(Vandløb!T$13/Vandløb!$C$3)*Vandløb!$C$6/(Vandløb!$C$4*Vandløb!$C$3))*COS(10*PI()*$B9/Vandløb!$C$3))*2+1)*Vandløb!$C$7*Vandløb!$C$8/(Vandløb!$C$5+Vandløb!$C$7))/Vandløb!$C$8)</f>
        <v>47.570565426502149</v>
      </c>
      <c r="T9" s="46">
        <f>1/((((+EXP(-(1*PI())*(1*PI())*(Vandløb!U$13/Vandløb!$C$3)*Vandløb!$C$6/(Vandløb!$C$4*Vandløb!$C$3))*COS(1*PI()*$B9/Vandløb!$C$3)+EXP(-(2*PI())*(2*PI())*(Vandløb!U$13/Vandløb!$C$3)*Vandløb!$C$6/(Vandløb!$C$4*Vandløb!$C$3))*COS(2*PI()*$B9/Vandløb!$C$3)+EXP(-(3*PI())*(3*PI())*(Vandløb!U$13/Vandløb!$C$3)*Vandløb!$C$6/(Vandløb!$C$4*Vandløb!$C$3))*COS(3*PI()*$B9/Vandløb!$C$3)+EXP(-(4*PI())*(4*PI())*(Vandløb!U$13/Vandløb!$C$3)*Vandløb!$C$6/(Vandløb!$C$4*Vandløb!$C$3))*COS(4*PI()*$B9/Vandløb!$C$3)+EXP(-(5*PI())*(5*PI())*(Vandløb!U$13/Vandløb!$C$3)*Vandløb!$C$6/(Vandløb!$C$4*Vandløb!$C$3))*COS(5*PI()*$B9/Vandløb!$C$3)+EXP(-(6*PI())*(6*PI())*(Vandløb!U$13/Vandløb!$C$3)*Vandløb!$C$6/(Vandløb!$C$4*Vandløb!$C$3))*COS(6*PI()*$B9/Vandløb!$C$3)+EXP(-(7*PI())*(7*PI())*(Vandløb!U$13/Vandløb!$C$3)*Vandløb!$C$6/(Vandløb!$C$4*Vandløb!$C$3))*COS(7*PI()*$B9/Vandløb!$C$3)+EXP(-(8*PI())*(8*PI())*(Vandløb!U$13/Vandløb!$C$3)*Vandløb!$C$6/(Vandløb!$C$4*Vandløb!$C$3))*COS(8*PI()*$B9/Vandløb!$C$3)+EXP(-(9*PI())*(9*PI())*(Vandløb!U$13/Vandløb!$C$3)*Vandløb!$C$6/(Vandløb!$C$4*Vandløb!$C$3))*COS(9*PI()*$B9/Vandløb!$C$3)+EXP(-(10*PI())*(10*PI())*(Vandløb!U$13/Vandløb!$C$3)*Vandløb!$C$6/(Vandløb!$C$4*Vandløb!$C$3))*COS(10*PI()*$B9/Vandløb!$C$3))*2+1)*Vandløb!$C$7*Vandløb!$C$8/(Vandløb!$C$5+Vandløb!$C$7))/Vandløb!$C$8)</f>
        <v>48.534461334449311</v>
      </c>
      <c r="U9" s="46">
        <f>1/((((+EXP(-(1*PI())*(1*PI())*(Vandløb!V$13/Vandløb!$C$3)*Vandløb!$C$6/(Vandløb!$C$4*Vandløb!$C$3))*COS(1*PI()*$B9/Vandløb!$C$3)+EXP(-(2*PI())*(2*PI())*(Vandløb!V$13/Vandløb!$C$3)*Vandløb!$C$6/(Vandløb!$C$4*Vandløb!$C$3))*COS(2*PI()*$B9/Vandløb!$C$3)+EXP(-(3*PI())*(3*PI())*(Vandløb!V$13/Vandløb!$C$3)*Vandløb!$C$6/(Vandløb!$C$4*Vandløb!$C$3))*COS(3*PI()*$B9/Vandløb!$C$3)+EXP(-(4*PI())*(4*PI())*(Vandløb!V$13/Vandløb!$C$3)*Vandløb!$C$6/(Vandløb!$C$4*Vandløb!$C$3))*COS(4*PI()*$B9/Vandløb!$C$3)+EXP(-(5*PI())*(5*PI())*(Vandløb!V$13/Vandløb!$C$3)*Vandløb!$C$6/(Vandløb!$C$4*Vandløb!$C$3))*COS(5*PI()*$B9/Vandløb!$C$3)+EXP(-(6*PI())*(6*PI())*(Vandløb!V$13/Vandløb!$C$3)*Vandløb!$C$6/(Vandløb!$C$4*Vandløb!$C$3))*COS(6*PI()*$B9/Vandløb!$C$3)+EXP(-(7*PI())*(7*PI())*(Vandløb!V$13/Vandløb!$C$3)*Vandløb!$C$6/(Vandløb!$C$4*Vandløb!$C$3))*COS(7*PI()*$B9/Vandløb!$C$3)+EXP(-(8*PI())*(8*PI())*(Vandløb!V$13/Vandløb!$C$3)*Vandløb!$C$6/(Vandløb!$C$4*Vandløb!$C$3))*COS(8*PI()*$B9/Vandløb!$C$3)+EXP(-(9*PI())*(9*PI())*(Vandløb!V$13/Vandløb!$C$3)*Vandløb!$C$6/(Vandløb!$C$4*Vandløb!$C$3))*COS(9*PI()*$B9/Vandløb!$C$3)+EXP(-(10*PI())*(10*PI())*(Vandløb!V$13/Vandløb!$C$3)*Vandløb!$C$6/(Vandløb!$C$4*Vandløb!$C$3))*COS(10*PI()*$B9/Vandløb!$C$3))*2+1)*Vandløb!$C$7*Vandløb!$C$8/(Vandløb!$C$5+Vandløb!$C$7))/Vandløb!$C$8)</f>
        <v>49.426580177532685</v>
      </c>
      <c r="V9" s="46">
        <f>1/((((+EXP(-(1*PI())*(1*PI())*(Vandløb!W$13/Vandløb!$C$3)*Vandløb!$C$6/(Vandløb!$C$4*Vandløb!$C$3))*COS(1*PI()*$B9/Vandløb!$C$3)+EXP(-(2*PI())*(2*PI())*(Vandløb!W$13/Vandløb!$C$3)*Vandløb!$C$6/(Vandløb!$C$4*Vandløb!$C$3))*COS(2*PI()*$B9/Vandløb!$C$3)+EXP(-(3*PI())*(3*PI())*(Vandløb!W$13/Vandløb!$C$3)*Vandløb!$C$6/(Vandløb!$C$4*Vandløb!$C$3))*COS(3*PI()*$B9/Vandløb!$C$3)+EXP(-(4*PI())*(4*PI())*(Vandløb!W$13/Vandløb!$C$3)*Vandløb!$C$6/(Vandløb!$C$4*Vandløb!$C$3))*COS(4*PI()*$B9/Vandløb!$C$3)+EXP(-(5*PI())*(5*PI())*(Vandløb!W$13/Vandløb!$C$3)*Vandløb!$C$6/(Vandløb!$C$4*Vandløb!$C$3))*COS(5*PI()*$B9/Vandløb!$C$3)+EXP(-(6*PI())*(6*PI())*(Vandløb!W$13/Vandløb!$C$3)*Vandløb!$C$6/(Vandløb!$C$4*Vandløb!$C$3))*COS(6*PI()*$B9/Vandløb!$C$3)+EXP(-(7*PI())*(7*PI())*(Vandløb!W$13/Vandløb!$C$3)*Vandløb!$C$6/(Vandløb!$C$4*Vandløb!$C$3))*COS(7*PI()*$B9/Vandløb!$C$3)+EXP(-(8*PI())*(8*PI())*(Vandløb!W$13/Vandløb!$C$3)*Vandløb!$C$6/(Vandløb!$C$4*Vandløb!$C$3))*COS(8*PI()*$B9/Vandløb!$C$3)+EXP(-(9*PI())*(9*PI())*(Vandløb!W$13/Vandløb!$C$3)*Vandløb!$C$6/(Vandløb!$C$4*Vandløb!$C$3))*COS(9*PI()*$B9/Vandløb!$C$3)+EXP(-(10*PI())*(10*PI())*(Vandløb!W$13/Vandløb!$C$3)*Vandløb!$C$6/(Vandløb!$C$4*Vandløb!$C$3))*COS(10*PI()*$B9/Vandløb!$C$3))*2+1)*Vandløb!$C$7*Vandløb!$C$8/(Vandløb!$C$5+Vandløb!$C$7))/Vandløb!$C$8)</f>
        <v>50.249339543313269</v>
      </c>
      <c r="W9" s="46">
        <f>1/((((+EXP(-(1*PI())*(1*PI())*(Vandløb!X$13/Vandløb!$C$3)*Vandløb!$C$6/(Vandløb!$C$4*Vandløb!$C$3))*COS(1*PI()*$B9/Vandløb!$C$3)+EXP(-(2*PI())*(2*PI())*(Vandløb!X$13/Vandløb!$C$3)*Vandløb!$C$6/(Vandløb!$C$4*Vandløb!$C$3))*COS(2*PI()*$B9/Vandløb!$C$3)+EXP(-(3*PI())*(3*PI())*(Vandløb!X$13/Vandløb!$C$3)*Vandløb!$C$6/(Vandløb!$C$4*Vandløb!$C$3))*COS(3*PI()*$B9/Vandløb!$C$3)+EXP(-(4*PI())*(4*PI())*(Vandløb!X$13/Vandløb!$C$3)*Vandløb!$C$6/(Vandløb!$C$4*Vandløb!$C$3))*COS(4*PI()*$B9/Vandløb!$C$3)+EXP(-(5*PI())*(5*PI())*(Vandløb!X$13/Vandløb!$C$3)*Vandløb!$C$6/(Vandløb!$C$4*Vandløb!$C$3))*COS(5*PI()*$B9/Vandløb!$C$3)+EXP(-(6*PI())*(6*PI())*(Vandløb!X$13/Vandløb!$C$3)*Vandløb!$C$6/(Vandløb!$C$4*Vandløb!$C$3))*COS(6*PI()*$B9/Vandløb!$C$3)+EXP(-(7*PI())*(7*PI())*(Vandløb!X$13/Vandløb!$C$3)*Vandløb!$C$6/(Vandløb!$C$4*Vandløb!$C$3))*COS(7*PI()*$B9/Vandløb!$C$3)+EXP(-(8*PI())*(8*PI())*(Vandløb!X$13/Vandløb!$C$3)*Vandløb!$C$6/(Vandløb!$C$4*Vandløb!$C$3))*COS(8*PI()*$B9/Vandløb!$C$3)+EXP(-(9*PI())*(9*PI())*(Vandløb!X$13/Vandløb!$C$3)*Vandløb!$C$6/(Vandløb!$C$4*Vandløb!$C$3))*COS(9*PI()*$B9/Vandløb!$C$3)+EXP(-(10*PI())*(10*PI())*(Vandløb!X$13/Vandløb!$C$3)*Vandløb!$C$6/(Vandløb!$C$4*Vandløb!$C$3))*COS(10*PI()*$B9/Vandløb!$C$3))*2+1)*Vandløb!$C$7*Vandløb!$C$8/(Vandløb!$C$5+Vandløb!$C$7))/Vandløb!$C$8)</f>
        <v>51.005650518903145</v>
      </c>
      <c r="X9" s="46">
        <f>1/((((+EXP(-(1*PI())*(1*PI())*(Vandløb!Y$13/Vandløb!$C$3)*Vandløb!$C$6/(Vandløb!$C$4*Vandløb!$C$3))*COS(1*PI()*$B9/Vandløb!$C$3)+EXP(-(2*PI())*(2*PI())*(Vandløb!Y$13/Vandløb!$C$3)*Vandløb!$C$6/(Vandløb!$C$4*Vandløb!$C$3))*COS(2*PI()*$B9/Vandløb!$C$3)+EXP(-(3*PI())*(3*PI())*(Vandløb!Y$13/Vandløb!$C$3)*Vandløb!$C$6/(Vandløb!$C$4*Vandløb!$C$3))*COS(3*PI()*$B9/Vandløb!$C$3)+EXP(-(4*PI())*(4*PI())*(Vandløb!Y$13/Vandløb!$C$3)*Vandløb!$C$6/(Vandløb!$C$4*Vandløb!$C$3))*COS(4*PI()*$B9/Vandløb!$C$3)+EXP(-(5*PI())*(5*PI())*(Vandløb!Y$13/Vandløb!$C$3)*Vandløb!$C$6/(Vandløb!$C$4*Vandløb!$C$3))*COS(5*PI()*$B9/Vandløb!$C$3)+EXP(-(6*PI())*(6*PI())*(Vandløb!Y$13/Vandløb!$C$3)*Vandløb!$C$6/(Vandløb!$C$4*Vandløb!$C$3))*COS(6*PI()*$B9/Vandløb!$C$3)+EXP(-(7*PI())*(7*PI())*(Vandløb!Y$13/Vandløb!$C$3)*Vandløb!$C$6/(Vandløb!$C$4*Vandløb!$C$3))*COS(7*PI()*$B9/Vandløb!$C$3)+EXP(-(8*PI())*(8*PI())*(Vandløb!Y$13/Vandløb!$C$3)*Vandløb!$C$6/(Vandløb!$C$4*Vandløb!$C$3))*COS(8*PI()*$B9/Vandløb!$C$3)+EXP(-(9*PI())*(9*PI())*(Vandløb!Y$13/Vandløb!$C$3)*Vandløb!$C$6/(Vandløb!$C$4*Vandløb!$C$3))*COS(9*PI()*$B9/Vandløb!$C$3)+EXP(-(10*PI())*(10*PI())*(Vandløb!Y$13/Vandløb!$C$3)*Vandløb!$C$6/(Vandløb!$C$4*Vandløb!$C$3))*COS(10*PI()*$B9/Vandløb!$C$3))*2+1)*Vandløb!$C$7*Vandløb!$C$8/(Vandløb!$C$5+Vandløb!$C$7))/Vandløb!$C$8)</f>
        <v>51.698789307577734</v>
      </c>
      <c r="Y9" s="46">
        <f>1/((((+EXP(-(1*PI())*(1*PI())*(Vandløb!Z$13/Vandløb!$C$3)*Vandløb!$C$6/(Vandløb!$C$4*Vandløb!$C$3))*COS(1*PI()*$B9/Vandløb!$C$3)+EXP(-(2*PI())*(2*PI())*(Vandløb!Z$13/Vandløb!$C$3)*Vandløb!$C$6/(Vandløb!$C$4*Vandløb!$C$3))*COS(2*PI()*$B9/Vandløb!$C$3)+EXP(-(3*PI())*(3*PI())*(Vandløb!Z$13/Vandløb!$C$3)*Vandløb!$C$6/(Vandløb!$C$4*Vandløb!$C$3))*COS(3*PI()*$B9/Vandløb!$C$3)+EXP(-(4*PI())*(4*PI())*(Vandløb!Z$13/Vandløb!$C$3)*Vandløb!$C$6/(Vandløb!$C$4*Vandløb!$C$3))*COS(4*PI()*$B9/Vandløb!$C$3)+EXP(-(5*PI())*(5*PI())*(Vandløb!Z$13/Vandløb!$C$3)*Vandløb!$C$6/(Vandløb!$C$4*Vandløb!$C$3))*COS(5*PI()*$B9/Vandløb!$C$3)+EXP(-(6*PI())*(6*PI())*(Vandløb!Z$13/Vandløb!$C$3)*Vandløb!$C$6/(Vandløb!$C$4*Vandløb!$C$3))*COS(6*PI()*$B9/Vandløb!$C$3)+EXP(-(7*PI())*(7*PI())*(Vandløb!Z$13/Vandløb!$C$3)*Vandløb!$C$6/(Vandløb!$C$4*Vandløb!$C$3))*COS(7*PI()*$B9/Vandløb!$C$3)+EXP(-(8*PI())*(8*PI())*(Vandløb!Z$13/Vandløb!$C$3)*Vandløb!$C$6/(Vandløb!$C$4*Vandløb!$C$3))*COS(8*PI()*$B9/Vandløb!$C$3)+EXP(-(9*PI())*(9*PI())*(Vandløb!Z$13/Vandløb!$C$3)*Vandløb!$C$6/(Vandløb!$C$4*Vandløb!$C$3))*COS(9*PI()*$B9/Vandløb!$C$3)+EXP(-(10*PI())*(10*PI())*(Vandløb!Z$13/Vandløb!$C$3)*Vandløb!$C$6/(Vandløb!$C$4*Vandløb!$C$3))*COS(10*PI()*$B9/Vandløb!$C$3))*2+1)*Vandløb!$C$7*Vandløb!$C$8/(Vandløb!$C$5+Vandløb!$C$7))/Vandløb!$C$8)</f>
        <v>52.332281614889304</v>
      </c>
      <c r="Z9" s="46">
        <f>1/((((+EXP(-(1*PI())*(1*PI())*(Vandløb!AA$13/Vandløb!$C$3)*Vandløb!$C$6/(Vandløb!$C$4*Vandløb!$C$3))*COS(1*PI()*$B9/Vandløb!$C$3)+EXP(-(2*PI())*(2*PI())*(Vandløb!AA$13/Vandløb!$C$3)*Vandløb!$C$6/(Vandløb!$C$4*Vandløb!$C$3))*COS(2*PI()*$B9/Vandløb!$C$3)+EXP(-(3*PI())*(3*PI())*(Vandløb!AA$13/Vandløb!$C$3)*Vandløb!$C$6/(Vandløb!$C$4*Vandløb!$C$3))*COS(3*PI()*$B9/Vandløb!$C$3)+EXP(-(4*PI())*(4*PI())*(Vandløb!AA$13/Vandløb!$C$3)*Vandløb!$C$6/(Vandløb!$C$4*Vandløb!$C$3))*COS(4*PI()*$B9/Vandløb!$C$3)+EXP(-(5*PI())*(5*PI())*(Vandløb!AA$13/Vandløb!$C$3)*Vandløb!$C$6/(Vandløb!$C$4*Vandløb!$C$3))*COS(5*PI()*$B9/Vandløb!$C$3)+EXP(-(6*PI())*(6*PI())*(Vandløb!AA$13/Vandløb!$C$3)*Vandløb!$C$6/(Vandløb!$C$4*Vandløb!$C$3))*COS(6*PI()*$B9/Vandløb!$C$3)+EXP(-(7*PI())*(7*PI())*(Vandløb!AA$13/Vandløb!$C$3)*Vandløb!$C$6/(Vandløb!$C$4*Vandløb!$C$3))*COS(7*PI()*$B9/Vandløb!$C$3)+EXP(-(8*PI())*(8*PI())*(Vandløb!AA$13/Vandløb!$C$3)*Vandløb!$C$6/(Vandløb!$C$4*Vandløb!$C$3))*COS(8*PI()*$B9/Vandløb!$C$3)+EXP(-(9*PI())*(9*PI())*(Vandløb!AA$13/Vandløb!$C$3)*Vandløb!$C$6/(Vandløb!$C$4*Vandløb!$C$3))*COS(9*PI()*$B9/Vandløb!$C$3)+EXP(-(10*PI())*(10*PI())*(Vandløb!AA$13/Vandløb!$C$3)*Vandløb!$C$6/(Vandløb!$C$4*Vandløb!$C$3))*COS(10*PI()*$B9/Vandløb!$C$3))*2+1)*Vandløb!$C$7*Vandløb!$C$8/(Vandløb!$C$5+Vandløb!$C$7))/Vandløb!$C$8)</f>
        <v>52.909801388911056</v>
      </c>
      <c r="AA9" s="46">
        <f>1/((((+EXP(-(1*PI())*(1*PI())*(Vandløb!AB$13/Vandløb!$C$3)*Vandløb!$C$6/(Vandløb!$C$4*Vandløb!$C$3))*COS(1*PI()*$B9/Vandløb!$C$3)+EXP(-(2*PI())*(2*PI())*(Vandløb!AB$13/Vandløb!$C$3)*Vandløb!$C$6/(Vandløb!$C$4*Vandløb!$C$3))*COS(2*PI()*$B9/Vandløb!$C$3)+EXP(-(3*PI())*(3*PI())*(Vandløb!AB$13/Vandløb!$C$3)*Vandløb!$C$6/(Vandløb!$C$4*Vandløb!$C$3))*COS(3*PI()*$B9/Vandløb!$C$3)+EXP(-(4*PI())*(4*PI())*(Vandløb!AB$13/Vandløb!$C$3)*Vandløb!$C$6/(Vandløb!$C$4*Vandløb!$C$3))*COS(4*PI()*$B9/Vandløb!$C$3)+EXP(-(5*PI())*(5*PI())*(Vandløb!AB$13/Vandløb!$C$3)*Vandløb!$C$6/(Vandløb!$C$4*Vandløb!$C$3))*COS(5*PI()*$B9/Vandløb!$C$3)+EXP(-(6*PI())*(6*PI())*(Vandløb!AB$13/Vandløb!$C$3)*Vandløb!$C$6/(Vandløb!$C$4*Vandløb!$C$3))*COS(6*PI()*$B9/Vandløb!$C$3)+EXP(-(7*PI())*(7*PI())*(Vandløb!AB$13/Vandløb!$C$3)*Vandløb!$C$6/(Vandløb!$C$4*Vandløb!$C$3))*COS(7*PI()*$B9/Vandløb!$C$3)+EXP(-(8*PI())*(8*PI())*(Vandløb!AB$13/Vandløb!$C$3)*Vandløb!$C$6/(Vandløb!$C$4*Vandløb!$C$3))*COS(8*PI()*$B9/Vandløb!$C$3)+EXP(-(9*PI())*(9*PI())*(Vandløb!AB$13/Vandløb!$C$3)*Vandløb!$C$6/(Vandløb!$C$4*Vandløb!$C$3))*COS(9*PI()*$B9/Vandløb!$C$3)+EXP(-(10*PI())*(10*PI())*(Vandløb!AB$13/Vandløb!$C$3)*Vandløb!$C$6/(Vandløb!$C$4*Vandløb!$C$3))*COS(10*PI()*$B9/Vandløb!$C$3))*2+1)*Vandløb!$C$7*Vandløb!$C$8/(Vandløb!$C$5+Vandløb!$C$7))/Vandløb!$C$8)</f>
        <v>53.435084504272446</v>
      </c>
      <c r="AB9" s="47">
        <f>1/((((+EXP(-(1*PI())*(1*PI())*(Vandløb!AC$13/Vandløb!$C$3)*Vandløb!$C$6/(Vandløb!$C$4*Vandløb!$C$3))*COS(1*PI()*$B9/Vandløb!$C$3)+EXP(-(2*PI())*(2*PI())*(Vandløb!AC$13/Vandløb!$C$3)*Vandløb!$C$6/(Vandløb!$C$4*Vandløb!$C$3))*COS(2*PI()*$B9/Vandløb!$C$3)+EXP(-(3*PI())*(3*PI())*(Vandløb!AC$13/Vandløb!$C$3)*Vandløb!$C$6/(Vandløb!$C$4*Vandløb!$C$3))*COS(3*PI()*$B9/Vandløb!$C$3)+EXP(-(4*PI())*(4*PI())*(Vandløb!AC$13/Vandløb!$C$3)*Vandløb!$C$6/(Vandløb!$C$4*Vandløb!$C$3))*COS(4*PI()*$B9/Vandløb!$C$3)+EXP(-(5*PI())*(5*PI())*(Vandløb!AC$13/Vandløb!$C$3)*Vandløb!$C$6/(Vandløb!$C$4*Vandløb!$C$3))*COS(5*PI()*$B9/Vandløb!$C$3)+EXP(-(6*PI())*(6*PI())*(Vandløb!AC$13/Vandløb!$C$3)*Vandløb!$C$6/(Vandløb!$C$4*Vandløb!$C$3))*COS(6*PI()*$B9/Vandløb!$C$3)+EXP(-(7*PI())*(7*PI())*(Vandløb!AC$13/Vandløb!$C$3)*Vandløb!$C$6/(Vandløb!$C$4*Vandløb!$C$3))*COS(7*PI()*$B9/Vandløb!$C$3)+EXP(-(8*PI())*(8*PI())*(Vandløb!AC$13/Vandløb!$C$3)*Vandløb!$C$6/(Vandløb!$C$4*Vandløb!$C$3))*COS(8*PI()*$B9/Vandløb!$C$3)+EXP(-(9*PI())*(9*PI())*(Vandløb!AC$13/Vandløb!$C$3)*Vandløb!$C$6/(Vandløb!$C$4*Vandløb!$C$3))*COS(9*PI()*$B9/Vandløb!$C$3)+EXP(-(10*PI())*(10*PI())*(Vandløb!AC$13/Vandløb!$C$3)*Vandløb!$C$6/(Vandløb!$C$4*Vandløb!$C$3))*COS(10*PI()*$B9/Vandløb!$C$3))*2+1)*Vandløb!$C$7*Vandløb!$C$8/(Vandløb!$C$5+Vandløb!$C$7))/Vandløb!$C$8)</f>
        <v>53.911857174673649</v>
      </c>
    </row>
    <row r="10" spans="2:28" x14ac:dyDescent="0.2">
      <c r="B10" s="35">
        <f>Vandløb!$K$9*6</f>
        <v>2.4000000000000004</v>
      </c>
      <c r="C10" s="45">
        <f>1/((((+EXP(-(1*PI())*(1*PI())*(Vandløb!D$13/Vandløb!$C$3)*Vandløb!$C$6/(Vandløb!$C$4*Vandløb!$C$3))*COS(1*PI()*$B10/Vandløb!$C$3)+EXP(-(2*PI())*(2*PI())*(Vandløb!D$13/Vandløb!$C$3)*Vandløb!$C$6/(Vandløb!$C$4*Vandløb!$C$3))*COS(2*PI()*$B10/Vandløb!$C$3)+EXP(-(3*PI())*(3*PI())*(Vandløb!D$13/Vandløb!$C$3)*Vandløb!$C$6/(Vandløb!$C$4*Vandløb!$C$3))*COS(3*PI()*$B10/Vandløb!$C$3)+EXP(-(4*PI())*(4*PI())*(Vandløb!D$13/Vandløb!$C$3)*Vandløb!$C$6/(Vandløb!$C$4*Vandløb!$C$3))*COS(4*PI()*$B10/Vandløb!$C$3)+EXP(-(5*PI())*(5*PI())*(Vandløb!D$13/Vandløb!$C$3)*Vandløb!$C$6/(Vandløb!$C$4*Vandløb!$C$3))*COS(5*PI()*$B10/Vandløb!$C$3)+EXP(-(6*PI())*(6*PI())*(Vandløb!D$13/Vandløb!$C$3)*Vandløb!$C$6/(Vandløb!$C$4*Vandløb!$C$3))*COS(6*PI()*$B10/Vandløb!$C$3)+EXP(-(7*PI())*(7*PI())*(Vandløb!D$13/Vandløb!$C$3)*Vandløb!$C$6/(Vandløb!$C$4*Vandløb!$C$3))*COS(7*PI()*$B10/Vandløb!$C$3)+EXP(-(8*PI())*(8*PI())*(Vandløb!D$13/Vandløb!$C$3)*Vandløb!$C$6/(Vandløb!$C$4*Vandløb!$C$3))*COS(8*PI()*$B10/Vandløb!$C$3)+EXP(-(9*PI())*(9*PI())*(Vandløb!D$13/Vandløb!$C$3)*Vandløb!$C$6/(Vandløb!$C$4*Vandløb!$C$3))*COS(9*PI()*$B10/Vandløb!$C$3)+EXP(-(10*PI())*(10*PI())*(Vandløb!D$13/Vandløb!$C$3)*Vandløb!$C$6/(Vandløb!$C$4*Vandløb!$C$3))*COS(10*PI()*$B10/Vandløb!$C$3))*2+1)*Vandløb!$C$7*Vandløb!$C$8/(Vandløb!$C$5+Vandløb!$C$7))/Vandløb!$C$8)</f>
        <v>365.17795952965872</v>
      </c>
      <c r="D10" s="46">
        <f>1/((((+EXP(-(1*PI())*(1*PI())*(Vandløb!E$13/Vandløb!$C$3)*Vandløb!$C$6/(Vandløb!$C$4*Vandløb!$C$3))*COS(1*PI()*$B10/Vandløb!$C$3)+EXP(-(2*PI())*(2*PI())*(Vandløb!E$13/Vandløb!$C$3)*Vandløb!$C$6/(Vandløb!$C$4*Vandløb!$C$3))*COS(2*PI()*$B10/Vandløb!$C$3)+EXP(-(3*PI())*(3*PI())*(Vandløb!E$13/Vandløb!$C$3)*Vandløb!$C$6/(Vandløb!$C$4*Vandløb!$C$3))*COS(3*PI()*$B10/Vandløb!$C$3)+EXP(-(4*PI())*(4*PI())*(Vandløb!E$13/Vandløb!$C$3)*Vandløb!$C$6/(Vandløb!$C$4*Vandløb!$C$3))*COS(4*PI()*$B10/Vandløb!$C$3)+EXP(-(5*PI())*(5*PI())*(Vandløb!E$13/Vandløb!$C$3)*Vandløb!$C$6/(Vandløb!$C$4*Vandløb!$C$3))*COS(5*PI()*$B10/Vandløb!$C$3)+EXP(-(6*PI())*(6*PI())*(Vandløb!E$13/Vandløb!$C$3)*Vandløb!$C$6/(Vandløb!$C$4*Vandløb!$C$3))*COS(6*PI()*$B10/Vandløb!$C$3)+EXP(-(7*PI())*(7*PI())*(Vandløb!E$13/Vandløb!$C$3)*Vandløb!$C$6/(Vandløb!$C$4*Vandløb!$C$3))*COS(7*PI()*$B10/Vandløb!$C$3)+EXP(-(8*PI())*(8*PI())*(Vandløb!E$13/Vandløb!$C$3)*Vandløb!$C$6/(Vandløb!$C$4*Vandløb!$C$3))*COS(8*PI()*$B10/Vandløb!$C$3)+EXP(-(9*PI())*(9*PI())*(Vandløb!E$13/Vandløb!$C$3)*Vandløb!$C$6/(Vandløb!$C$4*Vandløb!$C$3))*COS(9*PI()*$B10/Vandløb!$C$3)+EXP(-(10*PI())*(10*PI())*(Vandløb!E$13/Vandløb!$C$3)*Vandløb!$C$6/(Vandløb!$C$4*Vandløb!$C$3))*COS(10*PI()*$B10/Vandløb!$C$3))*2+1)*Vandløb!$C$7*Vandløb!$C$8/(Vandløb!$C$5+Vandløb!$C$7))/Vandløb!$C$8)</f>
        <v>76.095122616371441</v>
      </c>
      <c r="E10" s="46">
        <f>1/((((+EXP(-(1*PI())*(1*PI())*(Vandløb!F$13/Vandløb!$C$3)*Vandløb!$C$6/(Vandløb!$C$4*Vandløb!$C$3))*COS(1*PI()*$B10/Vandløb!$C$3)+EXP(-(2*PI())*(2*PI())*(Vandløb!F$13/Vandløb!$C$3)*Vandløb!$C$6/(Vandløb!$C$4*Vandløb!$C$3))*COS(2*PI()*$B10/Vandløb!$C$3)+EXP(-(3*PI())*(3*PI())*(Vandløb!F$13/Vandløb!$C$3)*Vandløb!$C$6/(Vandløb!$C$4*Vandløb!$C$3))*COS(3*PI()*$B10/Vandløb!$C$3)+EXP(-(4*PI())*(4*PI())*(Vandløb!F$13/Vandløb!$C$3)*Vandløb!$C$6/(Vandløb!$C$4*Vandløb!$C$3))*COS(4*PI()*$B10/Vandløb!$C$3)+EXP(-(5*PI())*(5*PI())*(Vandløb!F$13/Vandløb!$C$3)*Vandløb!$C$6/(Vandløb!$C$4*Vandløb!$C$3))*COS(5*PI()*$B10/Vandløb!$C$3)+EXP(-(6*PI())*(6*PI())*(Vandløb!F$13/Vandløb!$C$3)*Vandløb!$C$6/(Vandløb!$C$4*Vandløb!$C$3))*COS(6*PI()*$B10/Vandløb!$C$3)+EXP(-(7*PI())*(7*PI())*(Vandløb!F$13/Vandløb!$C$3)*Vandløb!$C$6/(Vandløb!$C$4*Vandløb!$C$3))*COS(7*PI()*$B10/Vandløb!$C$3)+EXP(-(8*PI())*(8*PI())*(Vandløb!F$13/Vandløb!$C$3)*Vandløb!$C$6/(Vandløb!$C$4*Vandløb!$C$3))*COS(8*PI()*$B10/Vandløb!$C$3)+EXP(-(9*PI())*(9*PI())*(Vandløb!F$13/Vandløb!$C$3)*Vandløb!$C$6/(Vandløb!$C$4*Vandløb!$C$3))*COS(9*PI()*$B10/Vandløb!$C$3)+EXP(-(10*PI())*(10*PI())*(Vandløb!F$13/Vandløb!$C$3)*Vandløb!$C$6/(Vandløb!$C$4*Vandløb!$C$3))*COS(10*PI()*$B10/Vandløb!$C$3))*2+1)*Vandløb!$C$7*Vandløb!$C$8/(Vandløb!$C$5+Vandløb!$C$7))/Vandløb!$C$8)</f>
        <v>41.20497459589717</v>
      </c>
      <c r="F10" s="46">
        <f>1/((((+EXP(-(1*PI())*(1*PI())*(Vandløb!G$13/Vandløb!$C$3)*Vandløb!$C$6/(Vandløb!$C$4*Vandløb!$C$3))*COS(1*PI()*$B10/Vandløb!$C$3)+EXP(-(2*PI())*(2*PI())*(Vandløb!G$13/Vandløb!$C$3)*Vandløb!$C$6/(Vandløb!$C$4*Vandløb!$C$3))*COS(2*PI()*$B10/Vandløb!$C$3)+EXP(-(3*PI())*(3*PI())*(Vandløb!G$13/Vandløb!$C$3)*Vandløb!$C$6/(Vandløb!$C$4*Vandløb!$C$3))*COS(3*PI()*$B10/Vandløb!$C$3)+EXP(-(4*PI())*(4*PI())*(Vandløb!G$13/Vandløb!$C$3)*Vandløb!$C$6/(Vandløb!$C$4*Vandløb!$C$3))*COS(4*PI()*$B10/Vandløb!$C$3)+EXP(-(5*PI())*(5*PI())*(Vandløb!G$13/Vandløb!$C$3)*Vandløb!$C$6/(Vandløb!$C$4*Vandløb!$C$3))*COS(5*PI()*$B10/Vandløb!$C$3)+EXP(-(6*PI())*(6*PI())*(Vandløb!G$13/Vandløb!$C$3)*Vandløb!$C$6/(Vandløb!$C$4*Vandløb!$C$3))*COS(6*PI()*$B10/Vandløb!$C$3)+EXP(-(7*PI())*(7*PI())*(Vandløb!G$13/Vandløb!$C$3)*Vandløb!$C$6/(Vandløb!$C$4*Vandløb!$C$3))*COS(7*PI()*$B10/Vandløb!$C$3)+EXP(-(8*PI())*(8*PI())*(Vandløb!G$13/Vandløb!$C$3)*Vandløb!$C$6/(Vandløb!$C$4*Vandløb!$C$3))*COS(8*PI()*$B10/Vandløb!$C$3)+EXP(-(9*PI())*(9*PI())*(Vandløb!G$13/Vandløb!$C$3)*Vandløb!$C$6/(Vandløb!$C$4*Vandløb!$C$3))*COS(9*PI()*$B10/Vandløb!$C$3)+EXP(-(10*PI())*(10*PI())*(Vandløb!G$13/Vandløb!$C$3)*Vandløb!$C$6/(Vandløb!$C$4*Vandløb!$C$3))*COS(10*PI()*$B10/Vandløb!$C$3))*2+1)*Vandløb!$C$7*Vandløb!$C$8/(Vandløb!$C$5+Vandløb!$C$7))/Vandløb!$C$8)</f>
        <v>36.645533192650419</v>
      </c>
      <c r="G10" s="46">
        <f>1/((((+EXP(-(1*PI())*(1*PI())*(Vandløb!H$13/Vandløb!$C$3)*Vandløb!$C$6/(Vandløb!$C$4*Vandløb!$C$3))*COS(1*PI()*$B10/Vandløb!$C$3)+EXP(-(2*PI())*(2*PI())*(Vandløb!H$13/Vandløb!$C$3)*Vandløb!$C$6/(Vandløb!$C$4*Vandløb!$C$3))*COS(2*PI()*$B10/Vandløb!$C$3)+EXP(-(3*PI())*(3*PI())*(Vandløb!H$13/Vandløb!$C$3)*Vandløb!$C$6/(Vandløb!$C$4*Vandløb!$C$3))*COS(3*PI()*$B10/Vandløb!$C$3)+EXP(-(4*PI())*(4*PI())*(Vandløb!H$13/Vandløb!$C$3)*Vandløb!$C$6/(Vandløb!$C$4*Vandløb!$C$3))*COS(4*PI()*$B10/Vandløb!$C$3)+EXP(-(5*PI())*(5*PI())*(Vandløb!H$13/Vandløb!$C$3)*Vandløb!$C$6/(Vandløb!$C$4*Vandløb!$C$3))*COS(5*PI()*$B10/Vandløb!$C$3)+EXP(-(6*PI())*(6*PI())*(Vandløb!H$13/Vandløb!$C$3)*Vandløb!$C$6/(Vandløb!$C$4*Vandløb!$C$3))*COS(6*PI()*$B10/Vandløb!$C$3)+EXP(-(7*PI())*(7*PI())*(Vandløb!H$13/Vandløb!$C$3)*Vandløb!$C$6/(Vandløb!$C$4*Vandløb!$C$3))*COS(7*PI()*$B10/Vandløb!$C$3)+EXP(-(8*PI())*(8*PI())*(Vandløb!H$13/Vandløb!$C$3)*Vandløb!$C$6/(Vandløb!$C$4*Vandløb!$C$3))*COS(8*PI()*$B10/Vandløb!$C$3)+EXP(-(9*PI())*(9*PI())*(Vandløb!H$13/Vandløb!$C$3)*Vandløb!$C$6/(Vandløb!$C$4*Vandløb!$C$3))*COS(9*PI()*$B10/Vandløb!$C$3)+EXP(-(10*PI())*(10*PI())*(Vandløb!H$13/Vandløb!$C$3)*Vandløb!$C$6/(Vandløb!$C$4*Vandløb!$C$3))*COS(10*PI()*$B10/Vandløb!$C$3))*2+1)*Vandløb!$C$7*Vandløb!$C$8/(Vandløb!$C$5+Vandløb!$C$7))/Vandløb!$C$8)</f>
        <v>36.058126270086689</v>
      </c>
      <c r="H10" s="46">
        <f>1/((((+EXP(-(1*PI())*(1*PI())*(Vandløb!I$13/Vandløb!$C$3)*Vandløb!$C$6/(Vandløb!$C$4*Vandløb!$C$3))*COS(1*PI()*$B10/Vandløb!$C$3)+EXP(-(2*PI())*(2*PI())*(Vandløb!I$13/Vandløb!$C$3)*Vandløb!$C$6/(Vandløb!$C$4*Vandløb!$C$3))*COS(2*PI()*$B10/Vandløb!$C$3)+EXP(-(3*PI())*(3*PI())*(Vandløb!I$13/Vandløb!$C$3)*Vandløb!$C$6/(Vandløb!$C$4*Vandløb!$C$3))*COS(3*PI()*$B10/Vandløb!$C$3)+EXP(-(4*PI())*(4*PI())*(Vandløb!I$13/Vandløb!$C$3)*Vandløb!$C$6/(Vandløb!$C$4*Vandløb!$C$3))*COS(4*PI()*$B10/Vandløb!$C$3)+EXP(-(5*PI())*(5*PI())*(Vandløb!I$13/Vandløb!$C$3)*Vandløb!$C$6/(Vandløb!$C$4*Vandløb!$C$3))*COS(5*PI()*$B10/Vandløb!$C$3)+EXP(-(6*PI())*(6*PI())*(Vandløb!I$13/Vandløb!$C$3)*Vandløb!$C$6/(Vandløb!$C$4*Vandløb!$C$3))*COS(6*PI()*$B10/Vandløb!$C$3)+EXP(-(7*PI())*(7*PI())*(Vandløb!I$13/Vandløb!$C$3)*Vandløb!$C$6/(Vandløb!$C$4*Vandløb!$C$3))*COS(7*PI()*$B10/Vandløb!$C$3)+EXP(-(8*PI())*(8*PI())*(Vandløb!I$13/Vandløb!$C$3)*Vandløb!$C$6/(Vandløb!$C$4*Vandløb!$C$3))*COS(8*PI()*$B10/Vandløb!$C$3)+EXP(-(9*PI())*(9*PI())*(Vandløb!I$13/Vandløb!$C$3)*Vandløb!$C$6/(Vandløb!$C$4*Vandløb!$C$3))*COS(9*PI()*$B10/Vandløb!$C$3)+EXP(-(10*PI())*(10*PI())*(Vandløb!I$13/Vandløb!$C$3)*Vandløb!$C$6/(Vandløb!$C$4*Vandløb!$C$3))*COS(10*PI()*$B10/Vandløb!$C$3))*2+1)*Vandløb!$C$7*Vandløb!$C$8/(Vandløb!$C$5+Vandløb!$C$7))/Vandløb!$C$8)</f>
        <v>36.623784409909355</v>
      </c>
      <c r="I10" s="46">
        <f>1/((((+EXP(-(1*PI())*(1*PI())*(Vandløb!J$13/Vandløb!$C$3)*Vandløb!$C$6/(Vandløb!$C$4*Vandløb!$C$3))*COS(1*PI()*$B10/Vandløb!$C$3)+EXP(-(2*PI())*(2*PI())*(Vandløb!J$13/Vandløb!$C$3)*Vandløb!$C$6/(Vandløb!$C$4*Vandløb!$C$3))*COS(2*PI()*$B10/Vandløb!$C$3)+EXP(-(3*PI())*(3*PI())*(Vandløb!J$13/Vandløb!$C$3)*Vandløb!$C$6/(Vandløb!$C$4*Vandløb!$C$3))*COS(3*PI()*$B10/Vandløb!$C$3)+EXP(-(4*PI())*(4*PI())*(Vandløb!J$13/Vandløb!$C$3)*Vandløb!$C$6/(Vandløb!$C$4*Vandløb!$C$3))*COS(4*PI()*$B10/Vandløb!$C$3)+EXP(-(5*PI())*(5*PI())*(Vandløb!J$13/Vandløb!$C$3)*Vandløb!$C$6/(Vandløb!$C$4*Vandløb!$C$3))*COS(5*PI()*$B10/Vandløb!$C$3)+EXP(-(6*PI())*(6*PI())*(Vandløb!J$13/Vandløb!$C$3)*Vandløb!$C$6/(Vandløb!$C$4*Vandløb!$C$3))*COS(6*PI()*$B10/Vandløb!$C$3)+EXP(-(7*PI())*(7*PI())*(Vandløb!J$13/Vandløb!$C$3)*Vandløb!$C$6/(Vandløb!$C$4*Vandløb!$C$3))*COS(7*PI()*$B10/Vandløb!$C$3)+EXP(-(8*PI())*(8*PI())*(Vandløb!J$13/Vandløb!$C$3)*Vandløb!$C$6/(Vandløb!$C$4*Vandløb!$C$3))*COS(8*PI()*$B10/Vandløb!$C$3)+EXP(-(9*PI())*(9*PI())*(Vandløb!J$13/Vandløb!$C$3)*Vandløb!$C$6/(Vandløb!$C$4*Vandløb!$C$3))*COS(9*PI()*$B10/Vandløb!$C$3)+EXP(-(10*PI())*(10*PI())*(Vandløb!J$13/Vandløb!$C$3)*Vandløb!$C$6/(Vandløb!$C$4*Vandløb!$C$3))*COS(10*PI()*$B10/Vandløb!$C$3))*2+1)*Vandløb!$C$7*Vandløb!$C$8/(Vandløb!$C$5+Vandløb!$C$7))/Vandløb!$C$8)</f>
        <v>37.630604342106189</v>
      </c>
      <c r="J10" s="46">
        <f>1/((((+EXP(-(1*PI())*(1*PI())*(Vandløb!K$13/Vandløb!$C$3)*Vandløb!$C$6/(Vandløb!$C$4*Vandløb!$C$3))*COS(1*PI()*$B10/Vandløb!$C$3)+EXP(-(2*PI())*(2*PI())*(Vandløb!K$13/Vandløb!$C$3)*Vandløb!$C$6/(Vandløb!$C$4*Vandløb!$C$3))*COS(2*PI()*$B10/Vandløb!$C$3)+EXP(-(3*PI())*(3*PI())*(Vandløb!K$13/Vandløb!$C$3)*Vandløb!$C$6/(Vandløb!$C$4*Vandløb!$C$3))*COS(3*PI()*$B10/Vandløb!$C$3)+EXP(-(4*PI())*(4*PI())*(Vandløb!K$13/Vandløb!$C$3)*Vandløb!$C$6/(Vandløb!$C$4*Vandløb!$C$3))*COS(4*PI()*$B10/Vandløb!$C$3)+EXP(-(5*PI())*(5*PI())*(Vandløb!K$13/Vandløb!$C$3)*Vandløb!$C$6/(Vandløb!$C$4*Vandløb!$C$3))*COS(5*PI()*$B10/Vandløb!$C$3)+EXP(-(6*PI())*(6*PI())*(Vandløb!K$13/Vandløb!$C$3)*Vandløb!$C$6/(Vandløb!$C$4*Vandløb!$C$3))*COS(6*PI()*$B10/Vandløb!$C$3)+EXP(-(7*PI())*(7*PI())*(Vandløb!K$13/Vandløb!$C$3)*Vandløb!$C$6/(Vandløb!$C$4*Vandløb!$C$3))*COS(7*PI()*$B10/Vandløb!$C$3)+EXP(-(8*PI())*(8*PI())*(Vandløb!K$13/Vandløb!$C$3)*Vandløb!$C$6/(Vandløb!$C$4*Vandløb!$C$3))*COS(8*PI()*$B10/Vandløb!$C$3)+EXP(-(9*PI())*(9*PI())*(Vandløb!K$13/Vandløb!$C$3)*Vandløb!$C$6/(Vandløb!$C$4*Vandløb!$C$3))*COS(9*PI()*$B10/Vandløb!$C$3)+EXP(-(10*PI())*(10*PI())*(Vandløb!K$13/Vandløb!$C$3)*Vandløb!$C$6/(Vandløb!$C$4*Vandløb!$C$3))*COS(10*PI()*$B10/Vandløb!$C$3))*2+1)*Vandløb!$C$7*Vandløb!$C$8/(Vandløb!$C$5+Vandløb!$C$7))/Vandløb!$C$8)</f>
        <v>38.823637717993059</v>
      </c>
      <c r="K10" s="46">
        <f>1/((((+EXP(-(1*PI())*(1*PI())*(Vandløb!L$13/Vandløb!$C$3)*Vandløb!$C$6/(Vandløb!$C$4*Vandløb!$C$3))*COS(1*PI()*$B10/Vandløb!$C$3)+EXP(-(2*PI())*(2*PI())*(Vandløb!L$13/Vandløb!$C$3)*Vandløb!$C$6/(Vandløb!$C$4*Vandløb!$C$3))*COS(2*PI()*$B10/Vandløb!$C$3)+EXP(-(3*PI())*(3*PI())*(Vandløb!L$13/Vandløb!$C$3)*Vandløb!$C$6/(Vandløb!$C$4*Vandløb!$C$3))*COS(3*PI()*$B10/Vandløb!$C$3)+EXP(-(4*PI())*(4*PI())*(Vandløb!L$13/Vandløb!$C$3)*Vandløb!$C$6/(Vandløb!$C$4*Vandløb!$C$3))*COS(4*PI()*$B10/Vandløb!$C$3)+EXP(-(5*PI())*(5*PI())*(Vandløb!L$13/Vandløb!$C$3)*Vandløb!$C$6/(Vandløb!$C$4*Vandløb!$C$3))*COS(5*PI()*$B10/Vandløb!$C$3)+EXP(-(6*PI())*(6*PI())*(Vandløb!L$13/Vandløb!$C$3)*Vandløb!$C$6/(Vandløb!$C$4*Vandløb!$C$3))*COS(6*PI()*$B10/Vandløb!$C$3)+EXP(-(7*PI())*(7*PI())*(Vandløb!L$13/Vandløb!$C$3)*Vandløb!$C$6/(Vandløb!$C$4*Vandløb!$C$3))*COS(7*PI()*$B10/Vandløb!$C$3)+EXP(-(8*PI())*(8*PI())*(Vandløb!L$13/Vandløb!$C$3)*Vandløb!$C$6/(Vandløb!$C$4*Vandløb!$C$3))*COS(8*PI()*$B10/Vandløb!$C$3)+EXP(-(9*PI())*(9*PI())*(Vandløb!L$13/Vandløb!$C$3)*Vandløb!$C$6/(Vandløb!$C$4*Vandløb!$C$3))*COS(9*PI()*$B10/Vandløb!$C$3)+EXP(-(10*PI())*(10*PI())*(Vandløb!L$13/Vandløb!$C$3)*Vandløb!$C$6/(Vandløb!$C$4*Vandløb!$C$3))*COS(10*PI()*$B10/Vandløb!$C$3))*2+1)*Vandløb!$C$7*Vandløb!$C$8/(Vandløb!$C$5+Vandløb!$C$7))/Vandløb!$C$8)</f>
        <v>40.090265725835401</v>
      </c>
      <c r="L10" s="46">
        <f>1/((((+EXP(-(1*PI())*(1*PI())*(Vandløb!M$13/Vandløb!$C$3)*Vandløb!$C$6/(Vandløb!$C$4*Vandløb!$C$3))*COS(1*PI()*$B10/Vandløb!$C$3)+EXP(-(2*PI())*(2*PI())*(Vandløb!M$13/Vandløb!$C$3)*Vandløb!$C$6/(Vandløb!$C$4*Vandløb!$C$3))*COS(2*PI()*$B10/Vandløb!$C$3)+EXP(-(3*PI())*(3*PI())*(Vandløb!M$13/Vandløb!$C$3)*Vandløb!$C$6/(Vandløb!$C$4*Vandløb!$C$3))*COS(3*PI()*$B10/Vandløb!$C$3)+EXP(-(4*PI())*(4*PI())*(Vandløb!M$13/Vandløb!$C$3)*Vandløb!$C$6/(Vandløb!$C$4*Vandløb!$C$3))*COS(4*PI()*$B10/Vandløb!$C$3)+EXP(-(5*PI())*(5*PI())*(Vandløb!M$13/Vandløb!$C$3)*Vandløb!$C$6/(Vandløb!$C$4*Vandløb!$C$3))*COS(5*PI()*$B10/Vandløb!$C$3)+EXP(-(6*PI())*(6*PI())*(Vandløb!M$13/Vandløb!$C$3)*Vandløb!$C$6/(Vandløb!$C$4*Vandløb!$C$3))*COS(6*PI()*$B10/Vandløb!$C$3)+EXP(-(7*PI())*(7*PI())*(Vandløb!M$13/Vandløb!$C$3)*Vandløb!$C$6/(Vandløb!$C$4*Vandløb!$C$3))*COS(7*PI()*$B10/Vandløb!$C$3)+EXP(-(8*PI())*(8*PI())*(Vandløb!M$13/Vandløb!$C$3)*Vandløb!$C$6/(Vandløb!$C$4*Vandløb!$C$3))*COS(8*PI()*$B10/Vandløb!$C$3)+EXP(-(9*PI())*(9*PI())*(Vandløb!M$13/Vandløb!$C$3)*Vandløb!$C$6/(Vandløb!$C$4*Vandløb!$C$3))*COS(9*PI()*$B10/Vandløb!$C$3)+EXP(-(10*PI())*(10*PI())*(Vandløb!M$13/Vandløb!$C$3)*Vandløb!$C$6/(Vandløb!$C$4*Vandløb!$C$3))*COS(10*PI()*$B10/Vandløb!$C$3))*2+1)*Vandløb!$C$7*Vandløb!$C$8/(Vandløb!$C$5+Vandløb!$C$7))/Vandløb!$C$8)</f>
        <v>41.372505704721057</v>
      </c>
      <c r="M10" s="46">
        <f>1/((((+EXP(-(1*PI())*(1*PI())*(Vandløb!N$13/Vandløb!$C$3)*Vandløb!$C$6/(Vandløb!$C$4*Vandløb!$C$3))*COS(1*PI()*$B10/Vandløb!$C$3)+EXP(-(2*PI())*(2*PI())*(Vandløb!N$13/Vandløb!$C$3)*Vandløb!$C$6/(Vandløb!$C$4*Vandløb!$C$3))*COS(2*PI()*$B10/Vandløb!$C$3)+EXP(-(3*PI())*(3*PI())*(Vandløb!N$13/Vandløb!$C$3)*Vandløb!$C$6/(Vandløb!$C$4*Vandløb!$C$3))*COS(3*PI()*$B10/Vandløb!$C$3)+EXP(-(4*PI())*(4*PI())*(Vandløb!N$13/Vandløb!$C$3)*Vandløb!$C$6/(Vandløb!$C$4*Vandløb!$C$3))*COS(4*PI()*$B10/Vandløb!$C$3)+EXP(-(5*PI())*(5*PI())*(Vandløb!N$13/Vandløb!$C$3)*Vandløb!$C$6/(Vandløb!$C$4*Vandløb!$C$3))*COS(5*PI()*$B10/Vandløb!$C$3)+EXP(-(6*PI())*(6*PI())*(Vandløb!N$13/Vandløb!$C$3)*Vandløb!$C$6/(Vandløb!$C$4*Vandløb!$C$3))*COS(6*PI()*$B10/Vandløb!$C$3)+EXP(-(7*PI())*(7*PI())*(Vandløb!N$13/Vandløb!$C$3)*Vandløb!$C$6/(Vandløb!$C$4*Vandløb!$C$3))*COS(7*PI()*$B10/Vandløb!$C$3)+EXP(-(8*PI())*(8*PI())*(Vandløb!N$13/Vandløb!$C$3)*Vandløb!$C$6/(Vandløb!$C$4*Vandløb!$C$3))*COS(8*PI()*$B10/Vandløb!$C$3)+EXP(-(9*PI())*(9*PI())*(Vandløb!N$13/Vandløb!$C$3)*Vandløb!$C$6/(Vandløb!$C$4*Vandløb!$C$3))*COS(9*PI()*$B10/Vandløb!$C$3)+EXP(-(10*PI())*(10*PI())*(Vandløb!N$13/Vandløb!$C$3)*Vandløb!$C$6/(Vandløb!$C$4*Vandløb!$C$3))*COS(10*PI()*$B10/Vandløb!$C$3))*2+1)*Vandløb!$C$7*Vandløb!$C$8/(Vandløb!$C$5+Vandløb!$C$7))/Vandløb!$C$8)</f>
        <v>42.636908150864421</v>
      </c>
      <c r="N10" s="46">
        <f>1/((((+EXP(-(1*PI())*(1*PI())*(Vandløb!O$13/Vandløb!$C$3)*Vandløb!$C$6/(Vandløb!$C$4*Vandløb!$C$3))*COS(1*PI()*$B10/Vandløb!$C$3)+EXP(-(2*PI())*(2*PI())*(Vandløb!O$13/Vandløb!$C$3)*Vandløb!$C$6/(Vandløb!$C$4*Vandløb!$C$3))*COS(2*PI()*$B10/Vandløb!$C$3)+EXP(-(3*PI())*(3*PI())*(Vandløb!O$13/Vandløb!$C$3)*Vandløb!$C$6/(Vandløb!$C$4*Vandløb!$C$3))*COS(3*PI()*$B10/Vandløb!$C$3)+EXP(-(4*PI())*(4*PI())*(Vandløb!O$13/Vandløb!$C$3)*Vandløb!$C$6/(Vandløb!$C$4*Vandløb!$C$3))*COS(4*PI()*$B10/Vandløb!$C$3)+EXP(-(5*PI())*(5*PI())*(Vandløb!O$13/Vandløb!$C$3)*Vandløb!$C$6/(Vandløb!$C$4*Vandløb!$C$3))*COS(5*PI()*$B10/Vandløb!$C$3)+EXP(-(6*PI())*(6*PI())*(Vandløb!O$13/Vandløb!$C$3)*Vandløb!$C$6/(Vandløb!$C$4*Vandløb!$C$3))*COS(6*PI()*$B10/Vandløb!$C$3)+EXP(-(7*PI())*(7*PI())*(Vandløb!O$13/Vandløb!$C$3)*Vandløb!$C$6/(Vandløb!$C$4*Vandløb!$C$3))*COS(7*PI()*$B10/Vandløb!$C$3)+EXP(-(8*PI())*(8*PI())*(Vandløb!O$13/Vandløb!$C$3)*Vandløb!$C$6/(Vandløb!$C$4*Vandløb!$C$3))*COS(8*PI()*$B10/Vandløb!$C$3)+EXP(-(9*PI())*(9*PI())*(Vandløb!O$13/Vandløb!$C$3)*Vandløb!$C$6/(Vandløb!$C$4*Vandløb!$C$3))*COS(9*PI()*$B10/Vandløb!$C$3)+EXP(-(10*PI())*(10*PI())*(Vandløb!O$13/Vandløb!$C$3)*Vandløb!$C$6/(Vandløb!$C$4*Vandløb!$C$3))*COS(10*PI()*$B10/Vandløb!$C$3))*2+1)*Vandløb!$C$7*Vandløb!$C$8/(Vandløb!$C$5+Vandløb!$C$7))/Vandløb!$C$8)</f>
        <v>43.862720705263015</v>
      </c>
      <c r="O10" s="46">
        <f>1/((((+EXP(-(1*PI())*(1*PI())*(Vandløb!P$13/Vandløb!$C$3)*Vandløb!$C$6/(Vandløb!$C$4*Vandløb!$C$3))*COS(1*PI()*$B10/Vandløb!$C$3)+EXP(-(2*PI())*(2*PI())*(Vandløb!P$13/Vandløb!$C$3)*Vandløb!$C$6/(Vandløb!$C$4*Vandløb!$C$3))*COS(2*PI()*$B10/Vandløb!$C$3)+EXP(-(3*PI())*(3*PI())*(Vandløb!P$13/Vandløb!$C$3)*Vandløb!$C$6/(Vandløb!$C$4*Vandløb!$C$3))*COS(3*PI()*$B10/Vandløb!$C$3)+EXP(-(4*PI())*(4*PI())*(Vandløb!P$13/Vandløb!$C$3)*Vandløb!$C$6/(Vandløb!$C$4*Vandløb!$C$3))*COS(4*PI()*$B10/Vandløb!$C$3)+EXP(-(5*PI())*(5*PI())*(Vandløb!P$13/Vandløb!$C$3)*Vandløb!$C$6/(Vandløb!$C$4*Vandløb!$C$3))*COS(5*PI()*$B10/Vandløb!$C$3)+EXP(-(6*PI())*(6*PI())*(Vandløb!P$13/Vandløb!$C$3)*Vandløb!$C$6/(Vandløb!$C$4*Vandløb!$C$3))*COS(6*PI()*$B10/Vandløb!$C$3)+EXP(-(7*PI())*(7*PI())*(Vandløb!P$13/Vandløb!$C$3)*Vandløb!$C$6/(Vandløb!$C$4*Vandløb!$C$3))*COS(7*PI()*$B10/Vandløb!$C$3)+EXP(-(8*PI())*(8*PI())*(Vandløb!P$13/Vandløb!$C$3)*Vandløb!$C$6/(Vandløb!$C$4*Vandløb!$C$3))*COS(8*PI()*$B10/Vandløb!$C$3)+EXP(-(9*PI())*(9*PI())*(Vandløb!P$13/Vandløb!$C$3)*Vandløb!$C$6/(Vandløb!$C$4*Vandløb!$C$3))*COS(9*PI()*$B10/Vandløb!$C$3)+EXP(-(10*PI())*(10*PI())*(Vandløb!P$13/Vandløb!$C$3)*Vandløb!$C$6/(Vandløb!$C$4*Vandløb!$C$3))*COS(10*PI()*$B10/Vandløb!$C$3))*2+1)*Vandløb!$C$7*Vandløb!$C$8/(Vandløb!$C$5+Vandløb!$C$7))/Vandløb!$C$8)</f>
        <v>45.036668476845072</v>
      </c>
      <c r="P10" s="46">
        <f>1/((((+EXP(-(1*PI())*(1*PI())*(Vandløb!Q$13/Vandløb!$C$3)*Vandløb!$C$6/(Vandløb!$C$4*Vandløb!$C$3))*COS(1*PI()*$B10/Vandløb!$C$3)+EXP(-(2*PI())*(2*PI())*(Vandløb!Q$13/Vandløb!$C$3)*Vandløb!$C$6/(Vandløb!$C$4*Vandløb!$C$3))*COS(2*PI()*$B10/Vandløb!$C$3)+EXP(-(3*PI())*(3*PI())*(Vandløb!Q$13/Vandløb!$C$3)*Vandløb!$C$6/(Vandløb!$C$4*Vandløb!$C$3))*COS(3*PI()*$B10/Vandløb!$C$3)+EXP(-(4*PI())*(4*PI())*(Vandløb!Q$13/Vandløb!$C$3)*Vandløb!$C$6/(Vandløb!$C$4*Vandløb!$C$3))*COS(4*PI()*$B10/Vandløb!$C$3)+EXP(-(5*PI())*(5*PI())*(Vandløb!Q$13/Vandløb!$C$3)*Vandløb!$C$6/(Vandløb!$C$4*Vandløb!$C$3))*COS(5*PI()*$B10/Vandløb!$C$3)+EXP(-(6*PI())*(6*PI())*(Vandløb!Q$13/Vandløb!$C$3)*Vandløb!$C$6/(Vandløb!$C$4*Vandløb!$C$3))*COS(6*PI()*$B10/Vandløb!$C$3)+EXP(-(7*PI())*(7*PI())*(Vandløb!Q$13/Vandløb!$C$3)*Vandløb!$C$6/(Vandløb!$C$4*Vandløb!$C$3))*COS(7*PI()*$B10/Vandløb!$C$3)+EXP(-(8*PI())*(8*PI())*(Vandløb!Q$13/Vandløb!$C$3)*Vandløb!$C$6/(Vandløb!$C$4*Vandløb!$C$3))*COS(8*PI()*$B10/Vandløb!$C$3)+EXP(-(9*PI())*(9*PI())*(Vandløb!Q$13/Vandløb!$C$3)*Vandløb!$C$6/(Vandløb!$C$4*Vandløb!$C$3))*COS(9*PI()*$B10/Vandløb!$C$3)+EXP(-(10*PI())*(10*PI())*(Vandløb!Q$13/Vandløb!$C$3)*Vandløb!$C$6/(Vandløb!$C$4*Vandløb!$C$3))*COS(10*PI()*$B10/Vandløb!$C$3))*2+1)*Vandløb!$C$7*Vandløb!$C$8/(Vandløb!$C$5+Vandløb!$C$7))/Vandløb!$C$8)</f>
        <v>46.150359949494735</v>
      </c>
      <c r="Q10" s="46">
        <f>1/((((+EXP(-(1*PI())*(1*PI())*(Vandløb!R$13/Vandløb!$C$3)*Vandløb!$C$6/(Vandløb!$C$4*Vandløb!$C$3))*COS(1*PI()*$B10/Vandløb!$C$3)+EXP(-(2*PI())*(2*PI())*(Vandløb!R$13/Vandløb!$C$3)*Vandløb!$C$6/(Vandløb!$C$4*Vandløb!$C$3))*COS(2*PI()*$B10/Vandløb!$C$3)+EXP(-(3*PI())*(3*PI())*(Vandløb!R$13/Vandløb!$C$3)*Vandløb!$C$6/(Vandløb!$C$4*Vandløb!$C$3))*COS(3*PI()*$B10/Vandløb!$C$3)+EXP(-(4*PI())*(4*PI())*(Vandløb!R$13/Vandløb!$C$3)*Vandløb!$C$6/(Vandløb!$C$4*Vandløb!$C$3))*COS(4*PI()*$B10/Vandløb!$C$3)+EXP(-(5*PI())*(5*PI())*(Vandløb!R$13/Vandløb!$C$3)*Vandløb!$C$6/(Vandløb!$C$4*Vandløb!$C$3))*COS(5*PI()*$B10/Vandløb!$C$3)+EXP(-(6*PI())*(6*PI())*(Vandløb!R$13/Vandløb!$C$3)*Vandløb!$C$6/(Vandløb!$C$4*Vandløb!$C$3))*COS(6*PI()*$B10/Vandløb!$C$3)+EXP(-(7*PI())*(7*PI())*(Vandløb!R$13/Vandløb!$C$3)*Vandløb!$C$6/(Vandløb!$C$4*Vandløb!$C$3))*COS(7*PI()*$B10/Vandløb!$C$3)+EXP(-(8*PI())*(8*PI())*(Vandløb!R$13/Vandløb!$C$3)*Vandløb!$C$6/(Vandløb!$C$4*Vandløb!$C$3))*COS(8*PI()*$B10/Vandløb!$C$3)+EXP(-(9*PI())*(9*PI())*(Vandløb!R$13/Vandløb!$C$3)*Vandløb!$C$6/(Vandløb!$C$4*Vandløb!$C$3))*COS(9*PI()*$B10/Vandløb!$C$3)+EXP(-(10*PI())*(10*PI())*(Vandløb!R$13/Vandløb!$C$3)*Vandløb!$C$6/(Vandløb!$C$4*Vandløb!$C$3))*COS(10*PI()*$B10/Vandløb!$C$3))*2+1)*Vandløb!$C$7*Vandløb!$C$8/(Vandløb!$C$5+Vandløb!$C$7))/Vandløb!$C$8)</f>
        <v>47.198824859971602</v>
      </c>
      <c r="R10" s="46">
        <f>1/((((+EXP(-(1*PI())*(1*PI())*(Vandløb!S$13/Vandløb!$C$3)*Vandløb!$C$6/(Vandløb!$C$4*Vandløb!$C$3))*COS(1*PI()*$B10/Vandløb!$C$3)+EXP(-(2*PI())*(2*PI())*(Vandløb!S$13/Vandløb!$C$3)*Vandløb!$C$6/(Vandløb!$C$4*Vandløb!$C$3))*COS(2*PI()*$B10/Vandløb!$C$3)+EXP(-(3*PI())*(3*PI())*(Vandløb!S$13/Vandløb!$C$3)*Vandløb!$C$6/(Vandløb!$C$4*Vandløb!$C$3))*COS(3*PI()*$B10/Vandløb!$C$3)+EXP(-(4*PI())*(4*PI())*(Vandløb!S$13/Vandløb!$C$3)*Vandløb!$C$6/(Vandløb!$C$4*Vandløb!$C$3))*COS(4*PI()*$B10/Vandløb!$C$3)+EXP(-(5*PI())*(5*PI())*(Vandløb!S$13/Vandløb!$C$3)*Vandløb!$C$6/(Vandløb!$C$4*Vandløb!$C$3))*COS(5*PI()*$B10/Vandløb!$C$3)+EXP(-(6*PI())*(6*PI())*(Vandløb!S$13/Vandløb!$C$3)*Vandløb!$C$6/(Vandløb!$C$4*Vandløb!$C$3))*COS(6*PI()*$B10/Vandløb!$C$3)+EXP(-(7*PI())*(7*PI())*(Vandløb!S$13/Vandløb!$C$3)*Vandløb!$C$6/(Vandløb!$C$4*Vandløb!$C$3))*COS(7*PI()*$B10/Vandløb!$C$3)+EXP(-(8*PI())*(8*PI())*(Vandløb!S$13/Vandløb!$C$3)*Vandløb!$C$6/(Vandløb!$C$4*Vandløb!$C$3))*COS(8*PI()*$B10/Vandløb!$C$3)+EXP(-(9*PI())*(9*PI())*(Vandløb!S$13/Vandløb!$C$3)*Vandløb!$C$6/(Vandløb!$C$4*Vandløb!$C$3))*COS(9*PI()*$B10/Vandløb!$C$3)+EXP(-(10*PI())*(10*PI())*(Vandløb!S$13/Vandløb!$C$3)*Vandløb!$C$6/(Vandløb!$C$4*Vandløb!$C$3))*COS(10*PI()*$B10/Vandløb!$C$3))*2+1)*Vandløb!$C$7*Vandløb!$C$8/(Vandløb!$C$5+Vandløb!$C$7))/Vandløb!$C$8)</f>
        <v>48.179588283298244</v>
      </c>
      <c r="S10" s="46">
        <f>1/((((+EXP(-(1*PI())*(1*PI())*(Vandløb!T$13/Vandløb!$C$3)*Vandløb!$C$6/(Vandløb!$C$4*Vandløb!$C$3))*COS(1*PI()*$B10/Vandløb!$C$3)+EXP(-(2*PI())*(2*PI())*(Vandløb!T$13/Vandløb!$C$3)*Vandløb!$C$6/(Vandløb!$C$4*Vandløb!$C$3))*COS(2*PI()*$B10/Vandløb!$C$3)+EXP(-(3*PI())*(3*PI())*(Vandløb!T$13/Vandløb!$C$3)*Vandløb!$C$6/(Vandløb!$C$4*Vandløb!$C$3))*COS(3*PI()*$B10/Vandløb!$C$3)+EXP(-(4*PI())*(4*PI())*(Vandløb!T$13/Vandløb!$C$3)*Vandløb!$C$6/(Vandløb!$C$4*Vandløb!$C$3))*COS(4*PI()*$B10/Vandløb!$C$3)+EXP(-(5*PI())*(5*PI())*(Vandløb!T$13/Vandløb!$C$3)*Vandløb!$C$6/(Vandløb!$C$4*Vandløb!$C$3))*COS(5*PI()*$B10/Vandløb!$C$3)+EXP(-(6*PI())*(6*PI())*(Vandløb!T$13/Vandløb!$C$3)*Vandløb!$C$6/(Vandløb!$C$4*Vandløb!$C$3))*COS(6*PI()*$B10/Vandløb!$C$3)+EXP(-(7*PI())*(7*PI())*(Vandløb!T$13/Vandløb!$C$3)*Vandløb!$C$6/(Vandløb!$C$4*Vandløb!$C$3))*COS(7*PI()*$B10/Vandløb!$C$3)+EXP(-(8*PI())*(8*PI())*(Vandløb!T$13/Vandløb!$C$3)*Vandløb!$C$6/(Vandløb!$C$4*Vandløb!$C$3))*COS(8*PI()*$B10/Vandløb!$C$3)+EXP(-(9*PI())*(9*PI())*(Vandløb!T$13/Vandløb!$C$3)*Vandløb!$C$6/(Vandløb!$C$4*Vandløb!$C$3))*COS(9*PI()*$B10/Vandløb!$C$3)+EXP(-(10*PI())*(10*PI())*(Vandløb!T$13/Vandløb!$C$3)*Vandløb!$C$6/(Vandløb!$C$4*Vandløb!$C$3))*COS(10*PI()*$B10/Vandløb!$C$3))*2+1)*Vandløb!$C$7*Vandløb!$C$8/(Vandløb!$C$5+Vandløb!$C$7))/Vandløb!$C$8)</f>
        <v>49.092028323479084</v>
      </c>
      <c r="T10" s="46">
        <f>1/((((+EXP(-(1*PI())*(1*PI())*(Vandløb!U$13/Vandløb!$C$3)*Vandløb!$C$6/(Vandløb!$C$4*Vandløb!$C$3))*COS(1*PI()*$B10/Vandløb!$C$3)+EXP(-(2*PI())*(2*PI())*(Vandløb!U$13/Vandløb!$C$3)*Vandløb!$C$6/(Vandløb!$C$4*Vandløb!$C$3))*COS(2*PI()*$B10/Vandløb!$C$3)+EXP(-(3*PI())*(3*PI())*(Vandløb!U$13/Vandløb!$C$3)*Vandløb!$C$6/(Vandløb!$C$4*Vandløb!$C$3))*COS(3*PI()*$B10/Vandløb!$C$3)+EXP(-(4*PI())*(4*PI())*(Vandløb!U$13/Vandløb!$C$3)*Vandløb!$C$6/(Vandløb!$C$4*Vandløb!$C$3))*COS(4*PI()*$B10/Vandløb!$C$3)+EXP(-(5*PI())*(5*PI())*(Vandløb!U$13/Vandløb!$C$3)*Vandløb!$C$6/(Vandløb!$C$4*Vandløb!$C$3))*COS(5*PI()*$B10/Vandløb!$C$3)+EXP(-(6*PI())*(6*PI())*(Vandløb!U$13/Vandløb!$C$3)*Vandløb!$C$6/(Vandløb!$C$4*Vandløb!$C$3))*COS(6*PI()*$B10/Vandløb!$C$3)+EXP(-(7*PI())*(7*PI())*(Vandløb!U$13/Vandløb!$C$3)*Vandløb!$C$6/(Vandløb!$C$4*Vandløb!$C$3))*COS(7*PI()*$B10/Vandløb!$C$3)+EXP(-(8*PI())*(8*PI())*(Vandløb!U$13/Vandløb!$C$3)*Vandløb!$C$6/(Vandløb!$C$4*Vandløb!$C$3))*COS(8*PI()*$B10/Vandløb!$C$3)+EXP(-(9*PI())*(9*PI())*(Vandløb!U$13/Vandløb!$C$3)*Vandløb!$C$6/(Vandløb!$C$4*Vandløb!$C$3))*COS(9*PI()*$B10/Vandløb!$C$3)+EXP(-(10*PI())*(10*PI())*(Vandløb!U$13/Vandløb!$C$3)*Vandløb!$C$6/(Vandløb!$C$4*Vandløb!$C$3))*COS(10*PI()*$B10/Vandløb!$C$3))*2+1)*Vandløb!$C$7*Vandløb!$C$8/(Vandløb!$C$5+Vandløb!$C$7))/Vandløb!$C$8)</f>
        <v>49.936902211122572</v>
      </c>
      <c r="U10" s="46">
        <f>1/((((+EXP(-(1*PI())*(1*PI())*(Vandløb!V$13/Vandløb!$C$3)*Vandløb!$C$6/(Vandløb!$C$4*Vandløb!$C$3))*COS(1*PI()*$B10/Vandløb!$C$3)+EXP(-(2*PI())*(2*PI())*(Vandløb!V$13/Vandløb!$C$3)*Vandløb!$C$6/(Vandløb!$C$4*Vandløb!$C$3))*COS(2*PI()*$B10/Vandløb!$C$3)+EXP(-(3*PI())*(3*PI())*(Vandløb!V$13/Vandløb!$C$3)*Vandløb!$C$6/(Vandløb!$C$4*Vandløb!$C$3))*COS(3*PI()*$B10/Vandløb!$C$3)+EXP(-(4*PI())*(4*PI())*(Vandløb!V$13/Vandløb!$C$3)*Vandløb!$C$6/(Vandløb!$C$4*Vandløb!$C$3))*COS(4*PI()*$B10/Vandløb!$C$3)+EXP(-(5*PI())*(5*PI())*(Vandløb!V$13/Vandløb!$C$3)*Vandløb!$C$6/(Vandløb!$C$4*Vandløb!$C$3))*COS(5*PI()*$B10/Vandløb!$C$3)+EXP(-(6*PI())*(6*PI())*(Vandløb!V$13/Vandløb!$C$3)*Vandløb!$C$6/(Vandløb!$C$4*Vandløb!$C$3))*COS(6*PI()*$B10/Vandløb!$C$3)+EXP(-(7*PI())*(7*PI())*(Vandløb!V$13/Vandløb!$C$3)*Vandløb!$C$6/(Vandløb!$C$4*Vandløb!$C$3))*COS(7*PI()*$B10/Vandløb!$C$3)+EXP(-(8*PI())*(8*PI())*(Vandløb!V$13/Vandløb!$C$3)*Vandløb!$C$6/(Vandløb!$C$4*Vandløb!$C$3))*COS(8*PI()*$B10/Vandløb!$C$3)+EXP(-(9*PI())*(9*PI())*(Vandløb!V$13/Vandløb!$C$3)*Vandløb!$C$6/(Vandløb!$C$4*Vandløb!$C$3))*COS(9*PI()*$B10/Vandløb!$C$3)+EXP(-(10*PI())*(10*PI())*(Vandløb!V$13/Vandløb!$C$3)*Vandløb!$C$6/(Vandløb!$C$4*Vandløb!$C$3))*COS(10*PI()*$B10/Vandløb!$C$3))*2+1)*Vandløb!$C$7*Vandløb!$C$8/(Vandløb!$C$5+Vandløb!$C$7))/Vandløb!$C$8)</f>
        <v>50.715983314449332</v>
      </c>
      <c r="V10" s="46">
        <f>1/((((+EXP(-(1*PI())*(1*PI())*(Vandløb!W$13/Vandløb!$C$3)*Vandløb!$C$6/(Vandløb!$C$4*Vandløb!$C$3))*COS(1*PI()*$B10/Vandløb!$C$3)+EXP(-(2*PI())*(2*PI())*(Vandløb!W$13/Vandløb!$C$3)*Vandløb!$C$6/(Vandløb!$C$4*Vandløb!$C$3))*COS(2*PI()*$B10/Vandløb!$C$3)+EXP(-(3*PI())*(3*PI())*(Vandløb!W$13/Vandløb!$C$3)*Vandløb!$C$6/(Vandløb!$C$4*Vandløb!$C$3))*COS(3*PI()*$B10/Vandløb!$C$3)+EXP(-(4*PI())*(4*PI())*(Vandløb!W$13/Vandløb!$C$3)*Vandløb!$C$6/(Vandløb!$C$4*Vandløb!$C$3))*COS(4*PI()*$B10/Vandløb!$C$3)+EXP(-(5*PI())*(5*PI())*(Vandløb!W$13/Vandløb!$C$3)*Vandløb!$C$6/(Vandløb!$C$4*Vandløb!$C$3))*COS(5*PI()*$B10/Vandløb!$C$3)+EXP(-(6*PI())*(6*PI())*(Vandløb!W$13/Vandløb!$C$3)*Vandløb!$C$6/(Vandløb!$C$4*Vandløb!$C$3))*COS(6*PI()*$B10/Vandløb!$C$3)+EXP(-(7*PI())*(7*PI())*(Vandløb!W$13/Vandløb!$C$3)*Vandløb!$C$6/(Vandløb!$C$4*Vandløb!$C$3))*COS(7*PI()*$B10/Vandløb!$C$3)+EXP(-(8*PI())*(8*PI())*(Vandløb!W$13/Vandløb!$C$3)*Vandløb!$C$6/(Vandløb!$C$4*Vandløb!$C$3))*COS(8*PI()*$B10/Vandløb!$C$3)+EXP(-(9*PI())*(9*PI())*(Vandløb!W$13/Vandløb!$C$3)*Vandløb!$C$6/(Vandløb!$C$4*Vandløb!$C$3))*COS(9*PI()*$B10/Vandløb!$C$3)+EXP(-(10*PI())*(10*PI())*(Vandløb!W$13/Vandløb!$C$3)*Vandløb!$C$6/(Vandløb!$C$4*Vandløb!$C$3))*COS(10*PI()*$B10/Vandløb!$C$3))*2+1)*Vandløb!$C$7*Vandløb!$C$8/(Vandløb!$C$5+Vandløb!$C$7))/Vandløb!$C$8)</f>
        <v>51.431777282801853</v>
      </c>
      <c r="W10" s="46">
        <f>1/((((+EXP(-(1*PI())*(1*PI())*(Vandløb!X$13/Vandløb!$C$3)*Vandløb!$C$6/(Vandløb!$C$4*Vandløb!$C$3))*COS(1*PI()*$B10/Vandløb!$C$3)+EXP(-(2*PI())*(2*PI())*(Vandløb!X$13/Vandløb!$C$3)*Vandløb!$C$6/(Vandløb!$C$4*Vandløb!$C$3))*COS(2*PI()*$B10/Vandløb!$C$3)+EXP(-(3*PI())*(3*PI())*(Vandløb!X$13/Vandløb!$C$3)*Vandløb!$C$6/(Vandløb!$C$4*Vandløb!$C$3))*COS(3*PI()*$B10/Vandløb!$C$3)+EXP(-(4*PI())*(4*PI())*(Vandløb!X$13/Vandløb!$C$3)*Vandløb!$C$6/(Vandløb!$C$4*Vandløb!$C$3))*COS(4*PI()*$B10/Vandløb!$C$3)+EXP(-(5*PI())*(5*PI())*(Vandløb!X$13/Vandløb!$C$3)*Vandløb!$C$6/(Vandløb!$C$4*Vandløb!$C$3))*COS(5*PI()*$B10/Vandløb!$C$3)+EXP(-(6*PI())*(6*PI())*(Vandløb!X$13/Vandløb!$C$3)*Vandløb!$C$6/(Vandløb!$C$4*Vandløb!$C$3))*COS(6*PI()*$B10/Vandløb!$C$3)+EXP(-(7*PI())*(7*PI())*(Vandløb!X$13/Vandløb!$C$3)*Vandløb!$C$6/(Vandløb!$C$4*Vandløb!$C$3))*COS(7*PI()*$B10/Vandløb!$C$3)+EXP(-(8*PI())*(8*PI())*(Vandløb!X$13/Vandløb!$C$3)*Vandløb!$C$6/(Vandløb!$C$4*Vandløb!$C$3))*COS(8*PI()*$B10/Vandløb!$C$3)+EXP(-(9*PI())*(9*PI())*(Vandløb!X$13/Vandløb!$C$3)*Vandløb!$C$6/(Vandløb!$C$4*Vandløb!$C$3))*COS(9*PI()*$B10/Vandløb!$C$3)+EXP(-(10*PI())*(10*PI())*(Vandløb!X$13/Vandløb!$C$3)*Vandløb!$C$6/(Vandløb!$C$4*Vandløb!$C$3))*COS(10*PI()*$B10/Vandløb!$C$3))*2+1)*Vandløb!$C$7*Vandløb!$C$8/(Vandløb!$C$5+Vandløb!$C$7))/Vandløb!$C$8)</f>
        <v>52.08729788735193</v>
      </c>
      <c r="X10" s="46">
        <f>1/((((+EXP(-(1*PI())*(1*PI())*(Vandløb!Y$13/Vandløb!$C$3)*Vandløb!$C$6/(Vandløb!$C$4*Vandløb!$C$3))*COS(1*PI()*$B10/Vandløb!$C$3)+EXP(-(2*PI())*(2*PI())*(Vandløb!Y$13/Vandløb!$C$3)*Vandløb!$C$6/(Vandløb!$C$4*Vandløb!$C$3))*COS(2*PI()*$B10/Vandløb!$C$3)+EXP(-(3*PI())*(3*PI())*(Vandløb!Y$13/Vandløb!$C$3)*Vandløb!$C$6/(Vandløb!$C$4*Vandløb!$C$3))*COS(3*PI()*$B10/Vandløb!$C$3)+EXP(-(4*PI())*(4*PI())*(Vandløb!Y$13/Vandløb!$C$3)*Vandløb!$C$6/(Vandløb!$C$4*Vandløb!$C$3))*COS(4*PI()*$B10/Vandløb!$C$3)+EXP(-(5*PI())*(5*PI())*(Vandløb!Y$13/Vandløb!$C$3)*Vandløb!$C$6/(Vandløb!$C$4*Vandløb!$C$3))*COS(5*PI()*$B10/Vandløb!$C$3)+EXP(-(6*PI())*(6*PI())*(Vandløb!Y$13/Vandløb!$C$3)*Vandløb!$C$6/(Vandløb!$C$4*Vandløb!$C$3))*COS(6*PI()*$B10/Vandløb!$C$3)+EXP(-(7*PI())*(7*PI())*(Vandløb!Y$13/Vandløb!$C$3)*Vandløb!$C$6/(Vandløb!$C$4*Vandløb!$C$3))*COS(7*PI()*$B10/Vandløb!$C$3)+EXP(-(8*PI())*(8*PI())*(Vandløb!Y$13/Vandløb!$C$3)*Vandløb!$C$6/(Vandløb!$C$4*Vandløb!$C$3))*COS(8*PI()*$B10/Vandløb!$C$3)+EXP(-(9*PI())*(9*PI())*(Vandløb!Y$13/Vandløb!$C$3)*Vandløb!$C$6/(Vandløb!$C$4*Vandløb!$C$3))*COS(9*PI()*$B10/Vandløb!$C$3)+EXP(-(10*PI())*(10*PI())*(Vandløb!Y$13/Vandløb!$C$3)*Vandløb!$C$6/(Vandløb!$C$4*Vandløb!$C$3))*COS(10*PI()*$B10/Vandløb!$C$3))*2+1)*Vandløb!$C$7*Vandløb!$C$8/(Vandløb!$C$5+Vandløb!$C$7))/Vandløb!$C$8)</f>
        <v>52.685889582353077</v>
      </c>
      <c r="Y10" s="46">
        <f>1/((((+EXP(-(1*PI())*(1*PI())*(Vandløb!Z$13/Vandløb!$C$3)*Vandløb!$C$6/(Vandløb!$C$4*Vandløb!$C$3))*COS(1*PI()*$B10/Vandløb!$C$3)+EXP(-(2*PI())*(2*PI())*(Vandløb!Z$13/Vandløb!$C$3)*Vandløb!$C$6/(Vandløb!$C$4*Vandløb!$C$3))*COS(2*PI()*$B10/Vandløb!$C$3)+EXP(-(3*PI())*(3*PI())*(Vandløb!Z$13/Vandløb!$C$3)*Vandløb!$C$6/(Vandløb!$C$4*Vandløb!$C$3))*COS(3*PI()*$B10/Vandløb!$C$3)+EXP(-(4*PI())*(4*PI())*(Vandløb!Z$13/Vandløb!$C$3)*Vandløb!$C$6/(Vandløb!$C$4*Vandløb!$C$3))*COS(4*PI()*$B10/Vandløb!$C$3)+EXP(-(5*PI())*(5*PI())*(Vandløb!Z$13/Vandløb!$C$3)*Vandløb!$C$6/(Vandløb!$C$4*Vandløb!$C$3))*COS(5*PI()*$B10/Vandløb!$C$3)+EXP(-(6*PI())*(6*PI())*(Vandløb!Z$13/Vandløb!$C$3)*Vandløb!$C$6/(Vandløb!$C$4*Vandløb!$C$3))*COS(6*PI()*$B10/Vandløb!$C$3)+EXP(-(7*PI())*(7*PI())*(Vandløb!Z$13/Vandløb!$C$3)*Vandløb!$C$6/(Vandløb!$C$4*Vandløb!$C$3))*COS(7*PI()*$B10/Vandløb!$C$3)+EXP(-(8*PI())*(8*PI())*(Vandløb!Z$13/Vandløb!$C$3)*Vandløb!$C$6/(Vandløb!$C$4*Vandløb!$C$3))*COS(8*PI()*$B10/Vandløb!$C$3)+EXP(-(9*PI())*(9*PI())*(Vandløb!Z$13/Vandløb!$C$3)*Vandløb!$C$6/(Vandløb!$C$4*Vandløb!$C$3))*COS(9*PI()*$B10/Vandløb!$C$3)+EXP(-(10*PI())*(10*PI())*(Vandløb!Z$13/Vandløb!$C$3)*Vandløb!$C$6/(Vandløb!$C$4*Vandløb!$C$3))*COS(10*PI()*$B10/Vandløb!$C$3))*2+1)*Vandløb!$C$7*Vandløb!$C$8/(Vandløb!$C$5+Vandløb!$C$7))/Vandløb!$C$8)</f>
        <v>53.231087494776645</v>
      </c>
      <c r="Z10" s="46">
        <f>1/((((+EXP(-(1*PI())*(1*PI())*(Vandløb!AA$13/Vandløb!$C$3)*Vandløb!$C$6/(Vandløb!$C$4*Vandløb!$C$3))*COS(1*PI()*$B10/Vandløb!$C$3)+EXP(-(2*PI())*(2*PI())*(Vandløb!AA$13/Vandløb!$C$3)*Vandløb!$C$6/(Vandløb!$C$4*Vandløb!$C$3))*COS(2*PI()*$B10/Vandløb!$C$3)+EXP(-(3*PI())*(3*PI())*(Vandløb!AA$13/Vandløb!$C$3)*Vandløb!$C$6/(Vandløb!$C$4*Vandløb!$C$3))*COS(3*PI()*$B10/Vandløb!$C$3)+EXP(-(4*PI())*(4*PI())*(Vandløb!AA$13/Vandløb!$C$3)*Vandløb!$C$6/(Vandløb!$C$4*Vandløb!$C$3))*COS(4*PI()*$B10/Vandløb!$C$3)+EXP(-(5*PI())*(5*PI())*(Vandløb!AA$13/Vandløb!$C$3)*Vandløb!$C$6/(Vandløb!$C$4*Vandløb!$C$3))*COS(5*PI()*$B10/Vandløb!$C$3)+EXP(-(6*PI())*(6*PI())*(Vandløb!AA$13/Vandløb!$C$3)*Vandløb!$C$6/(Vandløb!$C$4*Vandløb!$C$3))*COS(6*PI()*$B10/Vandløb!$C$3)+EXP(-(7*PI())*(7*PI())*(Vandløb!AA$13/Vandløb!$C$3)*Vandløb!$C$6/(Vandløb!$C$4*Vandløb!$C$3))*COS(7*PI()*$B10/Vandløb!$C$3)+EXP(-(8*PI())*(8*PI())*(Vandløb!AA$13/Vandløb!$C$3)*Vandløb!$C$6/(Vandløb!$C$4*Vandløb!$C$3))*COS(8*PI()*$B10/Vandløb!$C$3)+EXP(-(9*PI())*(9*PI())*(Vandløb!AA$13/Vandløb!$C$3)*Vandløb!$C$6/(Vandløb!$C$4*Vandløb!$C$3))*COS(9*PI()*$B10/Vandløb!$C$3)+EXP(-(10*PI())*(10*PI())*(Vandløb!AA$13/Vandløb!$C$3)*Vandløb!$C$6/(Vandløb!$C$4*Vandløb!$C$3))*COS(10*PI()*$B10/Vandløb!$C$3))*2+1)*Vandløb!$C$7*Vandløb!$C$8/(Vandløb!$C$5+Vandløb!$C$7))/Vandløb!$C$8)</f>
        <v>53.726507823041345</v>
      </c>
      <c r="AA10" s="46">
        <f>1/((((+EXP(-(1*PI())*(1*PI())*(Vandløb!AB$13/Vandløb!$C$3)*Vandløb!$C$6/(Vandløb!$C$4*Vandløb!$C$3))*COS(1*PI()*$B10/Vandløb!$C$3)+EXP(-(2*PI())*(2*PI())*(Vandløb!AB$13/Vandløb!$C$3)*Vandløb!$C$6/(Vandløb!$C$4*Vandløb!$C$3))*COS(2*PI()*$B10/Vandløb!$C$3)+EXP(-(3*PI())*(3*PI())*(Vandløb!AB$13/Vandløb!$C$3)*Vandløb!$C$6/(Vandløb!$C$4*Vandløb!$C$3))*COS(3*PI()*$B10/Vandløb!$C$3)+EXP(-(4*PI())*(4*PI())*(Vandløb!AB$13/Vandløb!$C$3)*Vandløb!$C$6/(Vandløb!$C$4*Vandløb!$C$3))*COS(4*PI()*$B10/Vandløb!$C$3)+EXP(-(5*PI())*(5*PI())*(Vandløb!AB$13/Vandløb!$C$3)*Vandløb!$C$6/(Vandløb!$C$4*Vandløb!$C$3))*COS(5*PI()*$B10/Vandløb!$C$3)+EXP(-(6*PI())*(6*PI())*(Vandløb!AB$13/Vandløb!$C$3)*Vandløb!$C$6/(Vandløb!$C$4*Vandløb!$C$3))*COS(6*PI()*$B10/Vandløb!$C$3)+EXP(-(7*PI())*(7*PI())*(Vandløb!AB$13/Vandløb!$C$3)*Vandløb!$C$6/(Vandløb!$C$4*Vandløb!$C$3))*COS(7*PI()*$B10/Vandløb!$C$3)+EXP(-(8*PI())*(8*PI())*(Vandløb!AB$13/Vandløb!$C$3)*Vandløb!$C$6/(Vandløb!$C$4*Vandløb!$C$3))*COS(8*PI()*$B10/Vandløb!$C$3)+EXP(-(9*PI())*(9*PI())*(Vandløb!AB$13/Vandløb!$C$3)*Vandløb!$C$6/(Vandløb!$C$4*Vandløb!$C$3))*COS(9*PI()*$B10/Vandløb!$C$3)+EXP(-(10*PI())*(10*PI())*(Vandløb!AB$13/Vandløb!$C$3)*Vandløb!$C$6/(Vandløb!$C$4*Vandløb!$C$3))*COS(10*PI()*$B10/Vandløb!$C$3))*2+1)*Vandløb!$C$7*Vandløb!$C$8/(Vandløb!$C$5+Vandløb!$C$7))/Vandløb!$C$8)</f>
        <v>54.175763125095685</v>
      </c>
      <c r="AB10" s="47">
        <f>1/((((+EXP(-(1*PI())*(1*PI())*(Vandløb!AC$13/Vandløb!$C$3)*Vandløb!$C$6/(Vandløb!$C$4*Vandløb!$C$3))*COS(1*PI()*$B10/Vandløb!$C$3)+EXP(-(2*PI())*(2*PI())*(Vandløb!AC$13/Vandløb!$C$3)*Vandløb!$C$6/(Vandløb!$C$4*Vandløb!$C$3))*COS(2*PI()*$B10/Vandløb!$C$3)+EXP(-(3*PI())*(3*PI())*(Vandløb!AC$13/Vandløb!$C$3)*Vandløb!$C$6/(Vandløb!$C$4*Vandløb!$C$3))*COS(3*PI()*$B10/Vandløb!$C$3)+EXP(-(4*PI())*(4*PI())*(Vandløb!AC$13/Vandløb!$C$3)*Vandløb!$C$6/(Vandløb!$C$4*Vandløb!$C$3))*COS(4*PI()*$B10/Vandløb!$C$3)+EXP(-(5*PI())*(5*PI())*(Vandløb!AC$13/Vandløb!$C$3)*Vandløb!$C$6/(Vandløb!$C$4*Vandløb!$C$3))*COS(5*PI()*$B10/Vandløb!$C$3)+EXP(-(6*PI())*(6*PI())*(Vandløb!AC$13/Vandløb!$C$3)*Vandløb!$C$6/(Vandløb!$C$4*Vandløb!$C$3))*COS(6*PI()*$B10/Vandløb!$C$3)+EXP(-(7*PI())*(7*PI())*(Vandløb!AC$13/Vandløb!$C$3)*Vandløb!$C$6/(Vandløb!$C$4*Vandløb!$C$3))*COS(7*PI()*$B10/Vandløb!$C$3)+EXP(-(8*PI())*(8*PI())*(Vandløb!AC$13/Vandløb!$C$3)*Vandløb!$C$6/(Vandløb!$C$4*Vandløb!$C$3))*COS(8*PI()*$B10/Vandløb!$C$3)+EXP(-(9*PI())*(9*PI())*(Vandløb!AC$13/Vandløb!$C$3)*Vandløb!$C$6/(Vandløb!$C$4*Vandløb!$C$3))*COS(9*PI()*$B10/Vandløb!$C$3)+EXP(-(10*PI())*(10*PI())*(Vandløb!AC$13/Vandløb!$C$3)*Vandløb!$C$6/(Vandløb!$C$4*Vandløb!$C$3))*COS(10*PI()*$B10/Vandløb!$C$3))*2+1)*Vandløb!$C$7*Vandløb!$C$8/(Vandløb!$C$5+Vandløb!$C$7))/Vandløb!$C$8)</f>
        <v>54.582398025473324</v>
      </c>
    </row>
    <row r="11" spans="2:28" x14ac:dyDescent="0.2">
      <c r="B11" s="35">
        <f>Vandløb!$K$9*7</f>
        <v>2.8000000000000003</v>
      </c>
      <c r="C11" s="45">
        <f>1/((((+EXP(-(1*PI())*(1*PI())*(Vandløb!D$13/Vandløb!$C$3)*Vandløb!$C$6/(Vandløb!$C$4*Vandløb!$C$3))*COS(1*PI()*$B11/Vandløb!$C$3)+EXP(-(2*PI())*(2*PI())*(Vandløb!D$13/Vandløb!$C$3)*Vandløb!$C$6/(Vandløb!$C$4*Vandløb!$C$3))*COS(2*PI()*$B11/Vandløb!$C$3)+EXP(-(3*PI())*(3*PI())*(Vandløb!D$13/Vandløb!$C$3)*Vandløb!$C$6/(Vandløb!$C$4*Vandløb!$C$3))*COS(3*PI()*$B11/Vandløb!$C$3)+EXP(-(4*PI())*(4*PI())*(Vandløb!D$13/Vandløb!$C$3)*Vandløb!$C$6/(Vandløb!$C$4*Vandløb!$C$3))*COS(4*PI()*$B11/Vandløb!$C$3)+EXP(-(5*PI())*(5*PI())*(Vandløb!D$13/Vandløb!$C$3)*Vandløb!$C$6/(Vandløb!$C$4*Vandløb!$C$3))*COS(5*PI()*$B11/Vandløb!$C$3)+EXP(-(6*PI())*(6*PI())*(Vandløb!D$13/Vandløb!$C$3)*Vandløb!$C$6/(Vandløb!$C$4*Vandløb!$C$3))*COS(6*PI()*$B11/Vandløb!$C$3)+EXP(-(7*PI())*(7*PI())*(Vandløb!D$13/Vandløb!$C$3)*Vandløb!$C$6/(Vandløb!$C$4*Vandløb!$C$3))*COS(7*PI()*$B11/Vandløb!$C$3)+EXP(-(8*PI())*(8*PI())*(Vandløb!D$13/Vandløb!$C$3)*Vandløb!$C$6/(Vandløb!$C$4*Vandløb!$C$3))*COS(8*PI()*$B11/Vandløb!$C$3)+EXP(-(9*PI())*(9*PI())*(Vandløb!D$13/Vandløb!$C$3)*Vandløb!$C$6/(Vandløb!$C$4*Vandløb!$C$3))*COS(9*PI()*$B11/Vandløb!$C$3)+EXP(-(10*PI())*(10*PI())*(Vandløb!D$13/Vandløb!$C$3)*Vandløb!$C$6/(Vandløb!$C$4*Vandløb!$C$3))*COS(10*PI()*$B11/Vandløb!$C$3))*2+1)*Vandløb!$C$7*Vandløb!$C$8/(Vandløb!$C$5+Vandløb!$C$7))/Vandløb!$C$8)</f>
        <v>1545.8155335645979</v>
      </c>
      <c r="D11" s="46">
        <f>1/((((+EXP(-(1*PI())*(1*PI())*(Vandløb!E$13/Vandløb!$C$3)*Vandløb!$C$6/(Vandløb!$C$4*Vandløb!$C$3))*COS(1*PI()*$B11/Vandløb!$C$3)+EXP(-(2*PI())*(2*PI())*(Vandløb!E$13/Vandløb!$C$3)*Vandløb!$C$6/(Vandløb!$C$4*Vandløb!$C$3))*COS(2*PI()*$B11/Vandløb!$C$3)+EXP(-(3*PI())*(3*PI())*(Vandløb!E$13/Vandløb!$C$3)*Vandløb!$C$6/(Vandløb!$C$4*Vandløb!$C$3))*COS(3*PI()*$B11/Vandløb!$C$3)+EXP(-(4*PI())*(4*PI())*(Vandløb!E$13/Vandløb!$C$3)*Vandløb!$C$6/(Vandløb!$C$4*Vandløb!$C$3))*COS(4*PI()*$B11/Vandløb!$C$3)+EXP(-(5*PI())*(5*PI())*(Vandløb!E$13/Vandløb!$C$3)*Vandløb!$C$6/(Vandløb!$C$4*Vandløb!$C$3))*COS(5*PI()*$B11/Vandløb!$C$3)+EXP(-(6*PI())*(6*PI())*(Vandløb!E$13/Vandløb!$C$3)*Vandløb!$C$6/(Vandløb!$C$4*Vandløb!$C$3))*COS(6*PI()*$B11/Vandløb!$C$3)+EXP(-(7*PI())*(7*PI())*(Vandløb!E$13/Vandløb!$C$3)*Vandløb!$C$6/(Vandløb!$C$4*Vandløb!$C$3))*COS(7*PI()*$B11/Vandløb!$C$3)+EXP(-(8*PI())*(8*PI())*(Vandløb!E$13/Vandløb!$C$3)*Vandløb!$C$6/(Vandløb!$C$4*Vandløb!$C$3))*COS(8*PI()*$B11/Vandløb!$C$3)+EXP(-(9*PI())*(9*PI())*(Vandløb!E$13/Vandløb!$C$3)*Vandløb!$C$6/(Vandløb!$C$4*Vandløb!$C$3))*COS(9*PI()*$B11/Vandløb!$C$3)+EXP(-(10*PI())*(10*PI())*(Vandløb!E$13/Vandløb!$C$3)*Vandløb!$C$6/(Vandløb!$C$4*Vandløb!$C$3))*COS(10*PI()*$B11/Vandløb!$C$3))*2+1)*Vandløb!$C$7*Vandløb!$C$8/(Vandløb!$C$5+Vandløb!$C$7))/Vandløb!$C$8)</f>
        <v>152.2193965665499</v>
      </c>
      <c r="E11" s="46">
        <f>1/((((+EXP(-(1*PI())*(1*PI())*(Vandløb!F$13/Vandløb!$C$3)*Vandløb!$C$6/(Vandløb!$C$4*Vandløb!$C$3))*COS(1*PI()*$B11/Vandløb!$C$3)+EXP(-(2*PI())*(2*PI())*(Vandløb!F$13/Vandløb!$C$3)*Vandløb!$C$6/(Vandløb!$C$4*Vandløb!$C$3))*COS(2*PI()*$B11/Vandløb!$C$3)+EXP(-(3*PI())*(3*PI())*(Vandløb!F$13/Vandløb!$C$3)*Vandløb!$C$6/(Vandløb!$C$4*Vandløb!$C$3))*COS(3*PI()*$B11/Vandløb!$C$3)+EXP(-(4*PI())*(4*PI())*(Vandløb!F$13/Vandløb!$C$3)*Vandløb!$C$6/(Vandløb!$C$4*Vandløb!$C$3))*COS(4*PI()*$B11/Vandløb!$C$3)+EXP(-(5*PI())*(5*PI())*(Vandløb!F$13/Vandløb!$C$3)*Vandløb!$C$6/(Vandløb!$C$4*Vandløb!$C$3))*COS(5*PI()*$B11/Vandløb!$C$3)+EXP(-(6*PI())*(6*PI())*(Vandløb!F$13/Vandløb!$C$3)*Vandløb!$C$6/(Vandløb!$C$4*Vandløb!$C$3))*COS(6*PI()*$B11/Vandløb!$C$3)+EXP(-(7*PI())*(7*PI())*(Vandløb!F$13/Vandløb!$C$3)*Vandløb!$C$6/(Vandløb!$C$4*Vandløb!$C$3))*COS(7*PI()*$B11/Vandløb!$C$3)+EXP(-(8*PI())*(8*PI())*(Vandløb!F$13/Vandløb!$C$3)*Vandløb!$C$6/(Vandløb!$C$4*Vandløb!$C$3))*COS(8*PI()*$B11/Vandløb!$C$3)+EXP(-(9*PI())*(9*PI())*(Vandløb!F$13/Vandløb!$C$3)*Vandløb!$C$6/(Vandløb!$C$4*Vandløb!$C$3))*COS(9*PI()*$B11/Vandløb!$C$3)+EXP(-(10*PI())*(10*PI())*(Vandløb!F$13/Vandløb!$C$3)*Vandløb!$C$6/(Vandløb!$C$4*Vandløb!$C$3))*COS(10*PI()*$B11/Vandløb!$C$3))*2+1)*Vandløb!$C$7*Vandløb!$C$8/(Vandløb!$C$5+Vandløb!$C$7))/Vandløb!$C$8)</f>
        <v>58.278057969446635</v>
      </c>
      <c r="F11" s="46">
        <f>1/((((+EXP(-(1*PI())*(1*PI())*(Vandløb!G$13/Vandløb!$C$3)*Vandløb!$C$6/(Vandløb!$C$4*Vandløb!$C$3))*COS(1*PI()*$B11/Vandløb!$C$3)+EXP(-(2*PI())*(2*PI())*(Vandløb!G$13/Vandløb!$C$3)*Vandløb!$C$6/(Vandløb!$C$4*Vandløb!$C$3))*COS(2*PI()*$B11/Vandløb!$C$3)+EXP(-(3*PI())*(3*PI())*(Vandløb!G$13/Vandløb!$C$3)*Vandløb!$C$6/(Vandløb!$C$4*Vandløb!$C$3))*COS(3*PI()*$B11/Vandløb!$C$3)+EXP(-(4*PI())*(4*PI())*(Vandløb!G$13/Vandløb!$C$3)*Vandløb!$C$6/(Vandløb!$C$4*Vandløb!$C$3))*COS(4*PI()*$B11/Vandløb!$C$3)+EXP(-(5*PI())*(5*PI())*(Vandløb!G$13/Vandløb!$C$3)*Vandløb!$C$6/(Vandløb!$C$4*Vandløb!$C$3))*COS(5*PI()*$B11/Vandløb!$C$3)+EXP(-(6*PI())*(6*PI())*(Vandløb!G$13/Vandløb!$C$3)*Vandløb!$C$6/(Vandløb!$C$4*Vandløb!$C$3))*COS(6*PI()*$B11/Vandløb!$C$3)+EXP(-(7*PI())*(7*PI())*(Vandløb!G$13/Vandløb!$C$3)*Vandløb!$C$6/(Vandløb!$C$4*Vandløb!$C$3))*COS(7*PI()*$B11/Vandløb!$C$3)+EXP(-(8*PI())*(8*PI())*(Vandløb!G$13/Vandløb!$C$3)*Vandløb!$C$6/(Vandløb!$C$4*Vandløb!$C$3))*COS(8*PI()*$B11/Vandløb!$C$3)+EXP(-(9*PI())*(9*PI())*(Vandløb!G$13/Vandløb!$C$3)*Vandløb!$C$6/(Vandløb!$C$4*Vandløb!$C$3))*COS(9*PI()*$B11/Vandløb!$C$3)+EXP(-(10*PI())*(10*PI())*(Vandløb!G$13/Vandløb!$C$3)*Vandløb!$C$6/(Vandløb!$C$4*Vandløb!$C$3))*COS(10*PI()*$B11/Vandløb!$C$3))*2+1)*Vandløb!$C$7*Vandløb!$C$8/(Vandløb!$C$5+Vandløb!$C$7))/Vandløb!$C$8)</f>
        <v>46.173343336540036</v>
      </c>
      <c r="G11" s="46">
        <f>1/((((+EXP(-(1*PI())*(1*PI())*(Vandløb!H$13/Vandløb!$C$3)*Vandløb!$C$6/(Vandløb!$C$4*Vandløb!$C$3))*COS(1*PI()*$B11/Vandløb!$C$3)+EXP(-(2*PI())*(2*PI())*(Vandløb!H$13/Vandløb!$C$3)*Vandløb!$C$6/(Vandløb!$C$4*Vandløb!$C$3))*COS(2*PI()*$B11/Vandløb!$C$3)+EXP(-(3*PI())*(3*PI())*(Vandløb!H$13/Vandløb!$C$3)*Vandløb!$C$6/(Vandløb!$C$4*Vandløb!$C$3))*COS(3*PI()*$B11/Vandløb!$C$3)+EXP(-(4*PI())*(4*PI())*(Vandløb!H$13/Vandløb!$C$3)*Vandløb!$C$6/(Vandløb!$C$4*Vandløb!$C$3))*COS(4*PI()*$B11/Vandløb!$C$3)+EXP(-(5*PI())*(5*PI())*(Vandløb!H$13/Vandløb!$C$3)*Vandløb!$C$6/(Vandløb!$C$4*Vandløb!$C$3))*COS(5*PI()*$B11/Vandløb!$C$3)+EXP(-(6*PI())*(6*PI())*(Vandløb!H$13/Vandløb!$C$3)*Vandløb!$C$6/(Vandløb!$C$4*Vandløb!$C$3))*COS(6*PI()*$B11/Vandløb!$C$3)+EXP(-(7*PI())*(7*PI())*(Vandløb!H$13/Vandløb!$C$3)*Vandløb!$C$6/(Vandløb!$C$4*Vandløb!$C$3))*COS(7*PI()*$B11/Vandløb!$C$3)+EXP(-(8*PI())*(8*PI())*(Vandløb!H$13/Vandløb!$C$3)*Vandløb!$C$6/(Vandløb!$C$4*Vandløb!$C$3))*COS(8*PI()*$B11/Vandløb!$C$3)+EXP(-(9*PI())*(9*PI())*(Vandløb!H$13/Vandløb!$C$3)*Vandløb!$C$6/(Vandløb!$C$4*Vandløb!$C$3))*COS(9*PI()*$B11/Vandløb!$C$3)+EXP(-(10*PI())*(10*PI())*(Vandløb!H$13/Vandløb!$C$3)*Vandløb!$C$6/(Vandløb!$C$4*Vandløb!$C$3))*COS(10*PI()*$B11/Vandløb!$C$3))*2+1)*Vandløb!$C$7*Vandløb!$C$8/(Vandløb!$C$5+Vandløb!$C$7))/Vandløb!$C$8)</f>
        <v>42.882549223456152</v>
      </c>
      <c r="H11" s="46">
        <f>1/((((+EXP(-(1*PI())*(1*PI())*(Vandløb!I$13/Vandløb!$C$3)*Vandløb!$C$6/(Vandløb!$C$4*Vandløb!$C$3))*COS(1*PI()*$B11/Vandløb!$C$3)+EXP(-(2*PI())*(2*PI())*(Vandløb!I$13/Vandløb!$C$3)*Vandløb!$C$6/(Vandløb!$C$4*Vandløb!$C$3))*COS(2*PI()*$B11/Vandløb!$C$3)+EXP(-(3*PI())*(3*PI())*(Vandløb!I$13/Vandløb!$C$3)*Vandløb!$C$6/(Vandløb!$C$4*Vandløb!$C$3))*COS(3*PI()*$B11/Vandløb!$C$3)+EXP(-(4*PI())*(4*PI())*(Vandløb!I$13/Vandløb!$C$3)*Vandløb!$C$6/(Vandløb!$C$4*Vandløb!$C$3))*COS(4*PI()*$B11/Vandløb!$C$3)+EXP(-(5*PI())*(5*PI())*(Vandløb!I$13/Vandløb!$C$3)*Vandløb!$C$6/(Vandløb!$C$4*Vandløb!$C$3))*COS(5*PI()*$B11/Vandløb!$C$3)+EXP(-(6*PI())*(6*PI())*(Vandløb!I$13/Vandløb!$C$3)*Vandløb!$C$6/(Vandløb!$C$4*Vandløb!$C$3))*COS(6*PI()*$B11/Vandløb!$C$3)+EXP(-(7*PI())*(7*PI())*(Vandløb!I$13/Vandløb!$C$3)*Vandløb!$C$6/(Vandløb!$C$4*Vandløb!$C$3))*COS(7*PI()*$B11/Vandløb!$C$3)+EXP(-(8*PI())*(8*PI())*(Vandløb!I$13/Vandløb!$C$3)*Vandløb!$C$6/(Vandløb!$C$4*Vandløb!$C$3))*COS(8*PI()*$B11/Vandløb!$C$3)+EXP(-(9*PI())*(9*PI())*(Vandløb!I$13/Vandløb!$C$3)*Vandløb!$C$6/(Vandløb!$C$4*Vandløb!$C$3))*COS(9*PI()*$B11/Vandløb!$C$3)+EXP(-(10*PI())*(10*PI())*(Vandløb!I$13/Vandløb!$C$3)*Vandløb!$C$6/(Vandløb!$C$4*Vandløb!$C$3))*COS(10*PI()*$B11/Vandløb!$C$3))*2+1)*Vandløb!$C$7*Vandløb!$C$8/(Vandløb!$C$5+Vandløb!$C$7))/Vandløb!$C$8)</f>
        <v>42.070879831539628</v>
      </c>
      <c r="I11" s="46">
        <f>1/((((+EXP(-(1*PI())*(1*PI())*(Vandløb!J$13/Vandløb!$C$3)*Vandløb!$C$6/(Vandløb!$C$4*Vandløb!$C$3))*COS(1*PI()*$B11/Vandløb!$C$3)+EXP(-(2*PI())*(2*PI())*(Vandløb!J$13/Vandløb!$C$3)*Vandløb!$C$6/(Vandløb!$C$4*Vandløb!$C$3))*COS(2*PI()*$B11/Vandløb!$C$3)+EXP(-(3*PI())*(3*PI())*(Vandløb!J$13/Vandløb!$C$3)*Vandløb!$C$6/(Vandløb!$C$4*Vandløb!$C$3))*COS(3*PI()*$B11/Vandløb!$C$3)+EXP(-(4*PI())*(4*PI())*(Vandløb!J$13/Vandløb!$C$3)*Vandløb!$C$6/(Vandløb!$C$4*Vandløb!$C$3))*COS(4*PI()*$B11/Vandløb!$C$3)+EXP(-(5*PI())*(5*PI())*(Vandløb!J$13/Vandløb!$C$3)*Vandløb!$C$6/(Vandløb!$C$4*Vandløb!$C$3))*COS(5*PI()*$B11/Vandløb!$C$3)+EXP(-(6*PI())*(6*PI())*(Vandløb!J$13/Vandløb!$C$3)*Vandløb!$C$6/(Vandløb!$C$4*Vandløb!$C$3))*COS(6*PI()*$B11/Vandløb!$C$3)+EXP(-(7*PI())*(7*PI())*(Vandløb!J$13/Vandløb!$C$3)*Vandløb!$C$6/(Vandløb!$C$4*Vandløb!$C$3))*COS(7*PI()*$B11/Vandløb!$C$3)+EXP(-(8*PI())*(8*PI())*(Vandløb!J$13/Vandløb!$C$3)*Vandløb!$C$6/(Vandløb!$C$4*Vandløb!$C$3))*COS(8*PI()*$B11/Vandløb!$C$3)+EXP(-(9*PI())*(9*PI())*(Vandløb!J$13/Vandløb!$C$3)*Vandløb!$C$6/(Vandløb!$C$4*Vandløb!$C$3))*COS(9*PI()*$B11/Vandløb!$C$3)+EXP(-(10*PI())*(10*PI())*(Vandløb!J$13/Vandløb!$C$3)*Vandløb!$C$6/(Vandløb!$C$4*Vandløb!$C$3))*COS(10*PI()*$B11/Vandløb!$C$3))*2+1)*Vandløb!$C$7*Vandløb!$C$8/(Vandløb!$C$5+Vandløb!$C$7))/Vandløb!$C$8)</f>
        <v>42.238158594497186</v>
      </c>
      <c r="J11" s="46">
        <f>1/((((+EXP(-(1*PI())*(1*PI())*(Vandløb!K$13/Vandløb!$C$3)*Vandløb!$C$6/(Vandløb!$C$4*Vandløb!$C$3))*COS(1*PI()*$B11/Vandløb!$C$3)+EXP(-(2*PI())*(2*PI())*(Vandløb!K$13/Vandløb!$C$3)*Vandløb!$C$6/(Vandløb!$C$4*Vandløb!$C$3))*COS(2*PI()*$B11/Vandløb!$C$3)+EXP(-(3*PI())*(3*PI())*(Vandløb!K$13/Vandløb!$C$3)*Vandløb!$C$6/(Vandløb!$C$4*Vandløb!$C$3))*COS(3*PI()*$B11/Vandløb!$C$3)+EXP(-(4*PI())*(4*PI())*(Vandløb!K$13/Vandløb!$C$3)*Vandløb!$C$6/(Vandløb!$C$4*Vandløb!$C$3))*COS(4*PI()*$B11/Vandløb!$C$3)+EXP(-(5*PI())*(5*PI())*(Vandløb!K$13/Vandløb!$C$3)*Vandløb!$C$6/(Vandløb!$C$4*Vandløb!$C$3))*COS(5*PI()*$B11/Vandløb!$C$3)+EXP(-(6*PI())*(6*PI())*(Vandløb!K$13/Vandløb!$C$3)*Vandløb!$C$6/(Vandløb!$C$4*Vandløb!$C$3))*COS(6*PI()*$B11/Vandløb!$C$3)+EXP(-(7*PI())*(7*PI())*(Vandløb!K$13/Vandløb!$C$3)*Vandløb!$C$6/(Vandløb!$C$4*Vandløb!$C$3))*COS(7*PI()*$B11/Vandløb!$C$3)+EXP(-(8*PI())*(8*PI())*(Vandløb!K$13/Vandløb!$C$3)*Vandløb!$C$6/(Vandløb!$C$4*Vandløb!$C$3))*COS(8*PI()*$B11/Vandløb!$C$3)+EXP(-(9*PI())*(9*PI())*(Vandløb!K$13/Vandløb!$C$3)*Vandløb!$C$6/(Vandløb!$C$4*Vandløb!$C$3))*COS(9*PI()*$B11/Vandløb!$C$3)+EXP(-(10*PI())*(10*PI())*(Vandløb!K$13/Vandløb!$C$3)*Vandløb!$C$6/(Vandløb!$C$4*Vandløb!$C$3))*COS(10*PI()*$B11/Vandløb!$C$3))*2+1)*Vandløb!$C$7*Vandløb!$C$8/(Vandløb!$C$5+Vandløb!$C$7))/Vandløb!$C$8)</f>
        <v>42.85883392153211</v>
      </c>
      <c r="K11" s="46">
        <f>1/((((+EXP(-(1*PI())*(1*PI())*(Vandløb!L$13/Vandløb!$C$3)*Vandløb!$C$6/(Vandløb!$C$4*Vandløb!$C$3))*COS(1*PI()*$B11/Vandløb!$C$3)+EXP(-(2*PI())*(2*PI())*(Vandløb!L$13/Vandløb!$C$3)*Vandløb!$C$6/(Vandløb!$C$4*Vandløb!$C$3))*COS(2*PI()*$B11/Vandløb!$C$3)+EXP(-(3*PI())*(3*PI())*(Vandløb!L$13/Vandløb!$C$3)*Vandløb!$C$6/(Vandløb!$C$4*Vandløb!$C$3))*COS(3*PI()*$B11/Vandløb!$C$3)+EXP(-(4*PI())*(4*PI())*(Vandløb!L$13/Vandløb!$C$3)*Vandløb!$C$6/(Vandløb!$C$4*Vandløb!$C$3))*COS(4*PI()*$B11/Vandløb!$C$3)+EXP(-(5*PI())*(5*PI())*(Vandløb!L$13/Vandløb!$C$3)*Vandløb!$C$6/(Vandløb!$C$4*Vandløb!$C$3))*COS(5*PI()*$B11/Vandløb!$C$3)+EXP(-(6*PI())*(6*PI())*(Vandløb!L$13/Vandløb!$C$3)*Vandløb!$C$6/(Vandløb!$C$4*Vandløb!$C$3))*COS(6*PI()*$B11/Vandløb!$C$3)+EXP(-(7*PI())*(7*PI())*(Vandløb!L$13/Vandløb!$C$3)*Vandløb!$C$6/(Vandløb!$C$4*Vandløb!$C$3))*COS(7*PI()*$B11/Vandløb!$C$3)+EXP(-(8*PI())*(8*PI())*(Vandløb!L$13/Vandløb!$C$3)*Vandløb!$C$6/(Vandløb!$C$4*Vandløb!$C$3))*COS(8*PI()*$B11/Vandløb!$C$3)+EXP(-(9*PI())*(9*PI())*(Vandløb!L$13/Vandløb!$C$3)*Vandløb!$C$6/(Vandløb!$C$4*Vandløb!$C$3))*COS(9*PI()*$B11/Vandløb!$C$3)+EXP(-(10*PI())*(10*PI())*(Vandløb!L$13/Vandløb!$C$3)*Vandløb!$C$6/(Vandløb!$C$4*Vandløb!$C$3))*COS(10*PI()*$B11/Vandløb!$C$3))*2+1)*Vandløb!$C$7*Vandløb!$C$8/(Vandløb!$C$5+Vandløb!$C$7))/Vandløb!$C$8)</f>
        <v>43.702181052718245</v>
      </c>
      <c r="L11" s="46">
        <f>1/((((+EXP(-(1*PI())*(1*PI())*(Vandløb!M$13/Vandløb!$C$3)*Vandløb!$C$6/(Vandløb!$C$4*Vandløb!$C$3))*COS(1*PI()*$B11/Vandløb!$C$3)+EXP(-(2*PI())*(2*PI())*(Vandløb!M$13/Vandløb!$C$3)*Vandløb!$C$6/(Vandløb!$C$4*Vandløb!$C$3))*COS(2*PI()*$B11/Vandløb!$C$3)+EXP(-(3*PI())*(3*PI())*(Vandløb!M$13/Vandløb!$C$3)*Vandløb!$C$6/(Vandløb!$C$4*Vandløb!$C$3))*COS(3*PI()*$B11/Vandløb!$C$3)+EXP(-(4*PI())*(4*PI())*(Vandløb!M$13/Vandløb!$C$3)*Vandløb!$C$6/(Vandløb!$C$4*Vandløb!$C$3))*COS(4*PI()*$B11/Vandløb!$C$3)+EXP(-(5*PI())*(5*PI())*(Vandløb!M$13/Vandløb!$C$3)*Vandløb!$C$6/(Vandløb!$C$4*Vandløb!$C$3))*COS(5*PI()*$B11/Vandløb!$C$3)+EXP(-(6*PI())*(6*PI())*(Vandløb!M$13/Vandløb!$C$3)*Vandløb!$C$6/(Vandløb!$C$4*Vandløb!$C$3))*COS(6*PI()*$B11/Vandløb!$C$3)+EXP(-(7*PI())*(7*PI())*(Vandløb!M$13/Vandløb!$C$3)*Vandløb!$C$6/(Vandløb!$C$4*Vandløb!$C$3))*COS(7*PI()*$B11/Vandløb!$C$3)+EXP(-(8*PI())*(8*PI())*(Vandløb!M$13/Vandløb!$C$3)*Vandløb!$C$6/(Vandløb!$C$4*Vandløb!$C$3))*COS(8*PI()*$B11/Vandløb!$C$3)+EXP(-(9*PI())*(9*PI())*(Vandløb!M$13/Vandløb!$C$3)*Vandløb!$C$6/(Vandløb!$C$4*Vandløb!$C$3))*COS(9*PI()*$B11/Vandløb!$C$3)+EXP(-(10*PI())*(10*PI())*(Vandløb!M$13/Vandløb!$C$3)*Vandløb!$C$6/(Vandløb!$C$4*Vandløb!$C$3))*COS(10*PI()*$B11/Vandløb!$C$3))*2+1)*Vandløb!$C$7*Vandløb!$C$8/(Vandløb!$C$5+Vandløb!$C$7))/Vandløb!$C$8)</f>
        <v>44.650321868138718</v>
      </c>
      <c r="M11" s="46">
        <f>1/((((+EXP(-(1*PI())*(1*PI())*(Vandløb!N$13/Vandløb!$C$3)*Vandløb!$C$6/(Vandløb!$C$4*Vandløb!$C$3))*COS(1*PI()*$B11/Vandløb!$C$3)+EXP(-(2*PI())*(2*PI())*(Vandløb!N$13/Vandløb!$C$3)*Vandløb!$C$6/(Vandløb!$C$4*Vandløb!$C$3))*COS(2*PI()*$B11/Vandløb!$C$3)+EXP(-(3*PI())*(3*PI())*(Vandløb!N$13/Vandløb!$C$3)*Vandløb!$C$6/(Vandløb!$C$4*Vandløb!$C$3))*COS(3*PI()*$B11/Vandløb!$C$3)+EXP(-(4*PI())*(4*PI())*(Vandløb!N$13/Vandløb!$C$3)*Vandløb!$C$6/(Vandløb!$C$4*Vandløb!$C$3))*COS(4*PI()*$B11/Vandløb!$C$3)+EXP(-(5*PI())*(5*PI())*(Vandløb!N$13/Vandløb!$C$3)*Vandløb!$C$6/(Vandløb!$C$4*Vandløb!$C$3))*COS(5*PI()*$B11/Vandløb!$C$3)+EXP(-(6*PI())*(6*PI())*(Vandløb!N$13/Vandløb!$C$3)*Vandløb!$C$6/(Vandløb!$C$4*Vandløb!$C$3))*COS(6*PI()*$B11/Vandløb!$C$3)+EXP(-(7*PI())*(7*PI())*(Vandløb!N$13/Vandløb!$C$3)*Vandløb!$C$6/(Vandløb!$C$4*Vandløb!$C$3))*COS(7*PI()*$B11/Vandløb!$C$3)+EXP(-(8*PI())*(8*PI())*(Vandløb!N$13/Vandløb!$C$3)*Vandløb!$C$6/(Vandløb!$C$4*Vandløb!$C$3))*COS(8*PI()*$B11/Vandløb!$C$3)+EXP(-(9*PI())*(9*PI())*(Vandløb!N$13/Vandløb!$C$3)*Vandløb!$C$6/(Vandløb!$C$4*Vandløb!$C$3))*COS(9*PI()*$B11/Vandløb!$C$3)+EXP(-(10*PI())*(10*PI())*(Vandløb!N$13/Vandløb!$C$3)*Vandløb!$C$6/(Vandløb!$C$4*Vandløb!$C$3))*COS(10*PI()*$B11/Vandløb!$C$3))*2+1)*Vandløb!$C$7*Vandløb!$C$8/(Vandløb!$C$5+Vandløb!$C$7))/Vandløb!$C$8)</f>
        <v>45.63653218972658</v>
      </c>
      <c r="N11" s="46">
        <f>1/((((+EXP(-(1*PI())*(1*PI())*(Vandløb!O$13/Vandløb!$C$3)*Vandløb!$C$6/(Vandløb!$C$4*Vandløb!$C$3))*COS(1*PI()*$B11/Vandløb!$C$3)+EXP(-(2*PI())*(2*PI())*(Vandløb!O$13/Vandløb!$C$3)*Vandløb!$C$6/(Vandløb!$C$4*Vandløb!$C$3))*COS(2*PI()*$B11/Vandløb!$C$3)+EXP(-(3*PI())*(3*PI())*(Vandløb!O$13/Vandløb!$C$3)*Vandløb!$C$6/(Vandløb!$C$4*Vandløb!$C$3))*COS(3*PI()*$B11/Vandløb!$C$3)+EXP(-(4*PI())*(4*PI())*(Vandløb!O$13/Vandløb!$C$3)*Vandløb!$C$6/(Vandløb!$C$4*Vandløb!$C$3))*COS(4*PI()*$B11/Vandløb!$C$3)+EXP(-(5*PI())*(5*PI())*(Vandløb!O$13/Vandløb!$C$3)*Vandløb!$C$6/(Vandløb!$C$4*Vandløb!$C$3))*COS(5*PI()*$B11/Vandløb!$C$3)+EXP(-(6*PI())*(6*PI())*(Vandløb!O$13/Vandløb!$C$3)*Vandløb!$C$6/(Vandløb!$C$4*Vandløb!$C$3))*COS(6*PI()*$B11/Vandløb!$C$3)+EXP(-(7*PI())*(7*PI())*(Vandløb!O$13/Vandløb!$C$3)*Vandløb!$C$6/(Vandløb!$C$4*Vandløb!$C$3))*COS(7*PI()*$B11/Vandløb!$C$3)+EXP(-(8*PI())*(8*PI())*(Vandløb!O$13/Vandløb!$C$3)*Vandløb!$C$6/(Vandløb!$C$4*Vandløb!$C$3))*COS(8*PI()*$B11/Vandløb!$C$3)+EXP(-(9*PI())*(9*PI())*(Vandløb!O$13/Vandløb!$C$3)*Vandløb!$C$6/(Vandløb!$C$4*Vandløb!$C$3))*COS(9*PI()*$B11/Vandløb!$C$3)+EXP(-(10*PI())*(10*PI())*(Vandløb!O$13/Vandløb!$C$3)*Vandløb!$C$6/(Vandløb!$C$4*Vandløb!$C$3))*COS(10*PI()*$B11/Vandløb!$C$3))*2+1)*Vandløb!$C$7*Vandløb!$C$8/(Vandløb!$C$5+Vandløb!$C$7))/Vandløb!$C$8)</f>
        <v>46.620640403577582</v>
      </c>
      <c r="O11" s="46">
        <f>1/((((+EXP(-(1*PI())*(1*PI())*(Vandløb!P$13/Vandløb!$C$3)*Vandløb!$C$6/(Vandløb!$C$4*Vandløb!$C$3))*COS(1*PI()*$B11/Vandløb!$C$3)+EXP(-(2*PI())*(2*PI())*(Vandløb!P$13/Vandløb!$C$3)*Vandløb!$C$6/(Vandløb!$C$4*Vandløb!$C$3))*COS(2*PI()*$B11/Vandløb!$C$3)+EXP(-(3*PI())*(3*PI())*(Vandløb!P$13/Vandløb!$C$3)*Vandløb!$C$6/(Vandløb!$C$4*Vandløb!$C$3))*COS(3*PI()*$B11/Vandløb!$C$3)+EXP(-(4*PI())*(4*PI())*(Vandløb!P$13/Vandløb!$C$3)*Vandløb!$C$6/(Vandløb!$C$4*Vandløb!$C$3))*COS(4*PI()*$B11/Vandløb!$C$3)+EXP(-(5*PI())*(5*PI())*(Vandløb!P$13/Vandløb!$C$3)*Vandløb!$C$6/(Vandløb!$C$4*Vandløb!$C$3))*COS(5*PI()*$B11/Vandløb!$C$3)+EXP(-(6*PI())*(6*PI())*(Vandløb!P$13/Vandløb!$C$3)*Vandløb!$C$6/(Vandløb!$C$4*Vandløb!$C$3))*COS(6*PI()*$B11/Vandløb!$C$3)+EXP(-(7*PI())*(7*PI())*(Vandløb!P$13/Vandløb!$C$3)*Vandløb!$C$6/(Vandløb!$C$4*Vandløb!$C$3))*COS(7*PI()*$B11/Vandløb!$C$3)+EXP(-(8*PI())*(8*PI())*(Vandløb!P$13/Vandløb!$C$3)*Vandløb!$C$6/(Vandløb!$C$4*Vandløb!$C$3))*COS(8*PI()*$B11/Vandløb!$C$3)+EXP(-(9*PI())*(9*PI())*(Vandløb!P$13/Vandløb!$C$3)*Vandløb!$C$6/(Vandløb!$C$4*Vandløb!$C$3))*COS(9*PI()*$B11/Vandløb!$C$3)+EXP(-(10*PI())*(10*PI())*(Vandløb!P$13/Vandløb!$C$3)*Vandløb!$C$6/(Vandløb!$C$4*Vandløb!$C$3))*COS(10*PI()*$B11/Vandløb!$C$3))*2+1)*Vandløb!$C$7*Vandløb!$C$8/(Vandløb!$C$5+Vandløb!$C$7))/Vandløb!$C$8)</f>
        <v>47.577812126354615</v>
      </c>
      <c r="P11" s="46">
        <f>1/((((+EXP(-(1*PI())*(1*PI())*(Vandløb!Q$13/Vandløb!$C$3)*Vandløb!$C$6/(Vandløb!$C$4*Vandløb!$C$3))*COS(1*PI()*$B11/Vandløb!$C$3)+EXP(-(2*PI())*(2*PI())*(Vandløb!Q$13/Vandløb!$C$3)*Vandløb!$C$6/(Vandløb!$C$4*Vandløb!$C$3))*COS(2*PI()*$B11/Vandløb!$C$3)+EXP(-(3*PI())*(3*PI())*(Vandløb!Q$13/Vandløb!$C$3)*Vandløb!$C$6/(Vandløb!$C$4*Vandløb!$C$3))*COS(3*PI()*$B11/Vandløb!$C$3)+EXP(-(4*PI())*(4*PI())*(Vandløb!Q$13/Vandløb!$C$3)*Vandløb!$C$6/(Vandløb!$C$4*Vandløb!$C$3))*COS(4*PI()*$B11/Vandløb!$C$3)+EXP(-(5*PI())*(5*PI())*(Vandløb!Q$13/Vandløb!$C$3)*Vandløb!$C$6/(Vandløb!$C$4*Vandløb!$C$3))*COS(5*PI()*$B11/Vandløb!$C$3)+EXP(-(6*PI())*(6*PI())*(Vandløb!Q$13/Vandløb!$C$3)*Vandløb!$C$6/(Vandløb!$C$4*Vandløb!$C$3))*COS(6*PI()*$B11/Vandløb!$C$3)+EXP(-(7*PI())*(7*PI())*(Vandløb!Q$13/Vandløb!$C$3)*Vandløb!$C$6/(Vandløb!$C$4*Vandløb!$C$3))*COS(7*PI()*$B11/Vandløb!$C$3)+EXP(-(8*PI())*(8*PI())*(Vandløb!Q$13/Vandløb!$C$3)*Vandløb!$C$6/(Vandløb!$C$4*Vandløb!$C$3))*COS(8*PI()*$B11/Vandløb!$C$3)+EXP(-(9*PI())*(9*PI())*(Vandløb!Q$13/Vandløb!$C$3)*Vandløb!$C$6/(Vandløb!$C$4*Vandløb!$C$3))*COS(9*PI()*$B11/Vandløb!$C$3)+EXP(-(10*PI())*(10*PI())*(Vandløb!Q$13/Vandløb!$C$3)*Vandløb!$C$6/(Vandløb!$C$4*Vandløb!$C$3))*COS(10*PI()*$B11/Vandløb!$C$3))*2+1)*Vandløb!$C$7*Vandløb!$C$8/(Vandløb!$C$5+Vandløb!$C$7))/Vandløb!$C$8)</f>
        <v>48.492782670202089</v>
      </c>
      <c r="Q11" s="46">
        <f>1/((((+EXP(-(1*PI())*(1*PI())*(Vandløb!R$13/Vandløb!$C$3)*Vandløb!$C$6/(Vandløb!$C$4*Vandløb!$C$3))*COS(1*PI()*$B11/Vandløb!$C$3)+EXP(-(2*PI())*(2*PI())*(Vandløb!R$13/Vandløb!$C$3)*Vandløb!$C$6/(Vandløb!$C$4*Vandløb!$C$3))*COS(2*PI()*$B11/Vandløb!$C$3)+EXP(-(3*PI())*(3*PI())*(Vandløb!R$13/Vandløb!$C$3)*Vandløb!$C$6/(Vandløb!$C$4*Vandløb!$C$3))*COS(3*PI()*$B11/Vandløb!$C$3)+EXP(-(4*PI())*(4*PI())*(Vandløb!R$13/Vandløb!$C$3)*Vandløb!$C$6/(Vandløb!$C$4*Vandløb!$C$3))*COS(4*PI()*$B11/Vandløb!$C$3)+EXP(-(5*PI())*(5*PI())*(Vandløb!R$13/Vandløb!$C$3)*Vandløb!$C$6/(Vandløb!$C$4*Vandløb!$C$3))*COS(5*PI()*$B11/Vandløb!$C$3)+EXP(-(6*PI())*(6*PI())*(Vandløb!R$13/Vandløb!$C$3)*Vandløb!$C$6/(Vandløb!$C$4*Vandløb!$C$3))*COS(6*PI()*$B11/Vandløb!$C$3)+EXP(-(7*PI())*(7*PI())*(Vandløb!R$13/Vandløb!$C$3)*Vandløb!$C$6/(Vandløb!$C$4*Vandløb!$C$3))*COS(7*PI()*$B11/Vandløb!$C$3)+EXP(-(8*PI())*(8*PI())*(Vandløb!R$13/Vandløb!$C$3)*Vandløb!$C$6/(Vandløb!$C$4*Vandløb!$C$3))*COS(8*PI()*$B11/Vandløb!$C$3)+EXP(-(9*PI())*(9*PI())*(Vandløb!R$13/Vandløb!$C$3)*Vandløb!$C$6/(Vandløb!$C$4*Vandløb!$C$3))*COS(9*PI()*$B11/Vandløb!$C$3)+EXP(-(10*PI())*(10*PI())*(Vandløb!R$13/Vandløb!$C$3)*Vandløb!$C$6/(Vandløb!$C$4*Vandløb!$C$3))*COS(10*PI()*$B11/Vandløb!$C$3))*2+1)*Vandløb!$C$7*Vandløb!$C$8/(Vandløb!$C$5+Vandløb!$C$7))/Vandløb!$C$8)</f>
        <v>49.356562716115029</v>
      </c>
      <c r="R11" s="46">
        <f>1/((((+EXP(-(1*PI())*(1*PI())*(Vandløb!S$13/Vandløb!$C$3)*Vandløb!$C$6/(Vandløb!$C$4*Vandløb!$C$3))*COS(1*PI()*$B11/Vandløb!$C$3)+EXP(-(2*PI())*(2*PI())*(Vandløb!S$13/Vandløb!$C$3)*Vandløb!$C$6/(Vandløb!$C$4*Vandløb!$C$3))*COS(2*PI()*$B11/Vandløb!$C$3)+EXP(-(3*PI())*(3*PI())*(Vandløb!S$13/Vandløb!$C$3)*Vandløb!$C$6/(Vandløb!$C$4*Vandløb!$C$3))*COS(3*PI()*$B11/Vandløb!$C$3)+EXP(-(4*PI())*(4*PI())*(Vandløb!S$13/Vandløb!$C$3)*Vandløb!$C$6/(Vandløb!$C$4*Vandløb!$C$3))*COS(4*PI()*$B11/Vandløb!$C$3)+EXP(-(5*PI())*(5*PI())*(Vandløb!S$13/Vandløb!$C$3)*Vandløb!$C$6/(Vandløb!$C$4*Vandløb!$C$3))*COS(5*PI()*$B11/Vandløb!$C$3)+EXP(-(6*PI())*(6*PI())*(Vandløb!S$13/Vandløb!$C$3)*Vandløb!$C$6/(Vandløb!$C$4*Vandløb!$C$3))*COS(6*PI()*$B11/Vandløb!$C$3)+EXP(-(7*PI())*(7*PI())*(Vandløb!S$13/Vandløb!$C$3)*Vandløb!$C$6/(Vandløb!$C$4*Vandløb!$C$3))*COS(7*PI()*$B11/Vandløb!$C$3)+EXP(-(8*PI())*(8*PI())*(Vandløb!S$13/Vandløb!$C$3)*Vandløb!$C$6/(Vandløb!$C$4*Vandløb!$C$3))*COS(8*PI()*$B11/Vandløb!$C$3)+EXP(-(9*PI())*(9*PI())*(Vandløb!S$13/Vandløb!$C$3)*Vandløb!$C$6/(Vandløb!$C$4*Vandløb!$C$3))*COS(9*PI()*$B11/Vandløb!$C$3)+EXP(-(10*PI())*(10*PI())*(Vandløb!S$13/Vandløb!$C$3)*Vandløb!$C$6/(Vandløb!$C$4*Vandløb!$C$3))*COS(10*PI()*$B11/Vandløb!$C$3))*2+1)*Vandløb!$C$7*Vandløb!$C$8/(Vandløb!$C$5+Vandløb!$C$7))/Vandløb!$C$8)</f>
        <v>50.164394120286936</v>
      </c>
      <c r="S11" s="46">
        <f>1/((((+EXP(-(1*PI())*(1*PI())*(Vandløb!T$13/Vandløb!$C$3)*Vandløb!$C$6/(Vandløb!$C$4*Vandløb!$C$3))*COS(1*PI()*$B11/Vandløb!$C$3)+EXP(-(2*PI())*(2*PI())*(Vandløb!T$13/Vandløb!$C$3)*Vandløb!$C$6/(Vandløb!$C$4*Vandløb!$C$3))*COS(2*PI()*$B11/Vandløb!$C$3)+EXP(-(3*PI())*(3*PI())*(Vandløb!T$13/Vandløb!$C$3)*Vandløb!$C$6/(Vandløb!$C$4*Vandløb!$C$3))*COS(3*PI()*$B11/Vandløb!$C$3)+EXP(-(4*PI())*(4*PI())*(Vandløb!T$13/Vandløb!$C$3)*Vandløb!$C$6/(Vandløb!$C$4*Vandløb!$C$3))*COS(4*PI()*$B11/Vandløb!$C$3)+EXP(-(5*PI())*(5*PI())*(Vandløb!T$13/Vandløb!$C$3)*Vandløb!$C$6/(Vandløb!$C$4*Vandløb!$C$3))*COS(5*PI()*$B11/Vandløb!$C$3)+EXP(-(6*PI())*(6*PI())*(Vandløb!T$13/Vandløb!$C$3)*Vandløb!$C$6/(Vandløb!$C$4*Vandløb!$C$3))*COS(6*PI()*$B11/Vandløb!$C$3)+EXP(-(7*PI())*(7*PI())*(Vandløb!T$13/Vandløb!$C$3)*Vandløb!$C$6/(Vandløb!$C$4*Vandløb!$C$3))*COS(7*PI()*$B11/Vandløb!$C$3)+EXP(-(8*PI())*(8*PI())*(Vandløb!T$13/Vandløb!$C$3)*Vandløb!$C$6/(Vandløb!$C$4*Vandløb!$C$3))*COS(8*PI()*$B11/Vandløb!$C$3)+EXP(-(9*PI())*(9*PI())*(Vandløb!T$13/Vandløb!$C$3)*Vandløb!$C$6/(Vandløb!$C$4*Vandløb!$C$3))*COS(9*PI()*$B11/Vandløb!$C$3)+EXP(-(10*PI())*(10*PI())*(Vandløb!T$13/Vandløb!$C$3)*Vandløb!$C$6/(Vandløb!$C$4*Vandløb!$C$3))*COS(10*PI()*$B11/Vandløb!$C$3))*2+1)*Vandløb!$C$7*Vandløb!$C$8/(Vandløb!$C$5+Vandløb!$C$7))/Vandløb!$C$8)</f>
        <v>50.914404874506779</v>
      </c>
      <c r="T11" s="46">
        <f>1/((((+EXP(-(1*PI())*(1*PI())*(Vandløb!U$13/Vandløb!$C$3)*Vandløb!$C$6/(Vandløb!$C$4*Vandløb!$C$3))*COS(1*PI()*$B11/Vandløb!$C$3)+EXP(-(2*PI())*(2*PI())*(Vandløb!U$13/Vandløb!$C$3)*Vandløb!$C$6/(Vandløb!$C$4*Vandløb!$C$3))*COS(2*PI()*$B11/Vandløb!$C$3)+EXP(-(3*PI())*(3*PI())*(Vandløb!U$13/Vandløb!$C$3)*Vandløb!$C$6/(Vandløb!$C$4*Vandløb!$C$3))*COS(3*PI()*$B11/Vandløb!$C$3)+EXP(-(4*PI())*(4*PI())*(Vandløb!U$13/Vandløb!$C$3)*Vandløb!$C$6/(Vandløb!$C$4*Vandløb!$C$3))*COS(4*PI()*$B11/Vandløb!$C$3)+EXP(-(5*PI())*(5*PI())*(Vandløb!U$13/Vandløb!$C$3)*Vandløb!$C$6/(Vandløb!$C$4*Vandløb!$C$3))*COS(5*PI()*$B11/Vandløb!$C$3)+EXP(-(6*PI())*(6*PI())*(Vandløb!U$13/Vandløb!$C$3)*Vandløb!$C$6/(Vandløb!$C$4*Vandløb!$C$3))*COS(6*PI()*$B11/Vandløb!$C$3)+EXP(-(7*PI())*(7*PI())*(Vandløb!U$13/Vandløb!$C$3)*Vandløb!$C$6/(Vandløb!$C$4*Vandløb!$C$3))*COS(7*PI()*$B11/Vandløb!$C$3)+EXP(-(8*PI())*(8*PI())*(Vandløb!U$13/Vandløb!$C$3)*Vandløb!$C$6/(Vandløb!$C$4*Vandløb!$C$3))*COS(8*PI()*$B11/Vandløb!$C$3)+EXP(-(9*PI())*(9*PI())*(Vandløb!U$13/Vandløb!$C$3)*Vandløb!$C$6/(Vandløb!$C$4*Vandløb!$C$3))*COS(9*PI()*$B11/Vandløb!$C$3)+EXP(-(10*PI())*(10*PI())*(Vandløb!U$13/Vandløb!$C$3)*Vandløb!$C$6/(Vandløb!$C$4*Vandløb!$C$3))*COS(10*PI()*$B11/Vandløb!$C$3))*2+1)*Vandløb!$C$7*Vandløb!$C$8/(Vandløb!$C$5+Vandløb!$C$7))/Vandløb!$C$8)</f>
        <v>51.606689874119027</v>
      </c>
      <c r="U11" s="46">
        <f>1/((((+EXP(-(1*PI())*(1*PI())*(Vandløb!V$13/Vandløb!$C$3)*Vandløb!$C$6/(Vandløb!$C$4*Vandløb!$C$3))*COS(1*PI()*$B11/Vandløb!$C$3)+EXP(-(2*PI())*(2*PI())*(Vandløb!V$13/Vandløb!$C$3)*Vandløb!$C$6/(Vandløb!$C$4*Vandløb!$C$3))*COS(2*PI()*$B11/Vandløb!$C$3)+EXP(-(3*PI())*(3*PI())*(Vandløb!V$13/Vandløb!$C$3)*Vandløb!$C$6/(Vandløb!$C$4*Vandløb!$C$3))*COS(3*PI()*$B11/Vandløb!$C$3)+EXP(-(4*PI())*(4*PI())*(Vandløb!V$13/Vandløb!$C$3)*Vandløb!$C$6/(Vandløb!$C$4*Vandløb!$C$3))*COS(4*PI()*$B11/Vandløb!$C$3)+EXP(-(5*PI())*(5*PI())*(Vandløb!V$13/Vandløb!$C$3)*Vandløb!$C$6/(Vandløb!$C$4*Vandløb!$C$3))*COS(5*PI()*$B11/Vandløb!$C$3)+EXP(-(6*PI())*(6*PI())*(Vandløb!V$13/Vandløb!$C$3)*Vandløb!$C$6/(Vandløb!$C$4*Vandløb!$C$3))*COS(6*PI()*$B11/Vandløb!$C$3)+EXP(-(7*PI())*(7*PI())*(Vandløb!V$13/Vandløb!$C$3)*Vandløb!$C$6/(Vandløb!$C$4*Vandløb!$C$3))*COS(7*PI()*$B11/Vandløb!$C$3)+EXP(-(8*PI())*(8*PI())*(Vandløb!V$13/Vandløb!$C$3)*Vandløb!$C$6/(Vandløb!$C$4*Vandløb!$C$3))*COS(8*PI()*$B11/Vandløb!$C$3)+EXP(-(9*PI())*(9*PI())*(Vandløb!V$13/Vandløb!$C$3)*Vandløb!$C$6/(Vandløb!$C$4*Vandløb!$C$3))*COS(9*PI()*$B11/Vandløb!$C$3)+EXP(-(10*PI())*(10*PI())*(Vandløb!V$13/Vandløb!$C$3)*Vandløb!$C$6/(Vandløb!$C$4*Vandløb!$C$3))*COS(10*PI()*$B11/Vandløb!$C$3))*2+1)*Vandløb!$C$7*Vandløb!$C$8/(Vandløb!$C$5+Vandløb!$C$7))/Vandløb!$C$8)</f>
        <v>52.242668079534369</v>
      </c>
      <c r="V11" s="46">
        <f>1/((((+EXP(-(1*PI())*(1*PI())*(Vandløb!W$13/Vandløb!$C$3)*Vandløb!$C$6/(Vandløb!$C$4*Vandløb!$C$3))*COS(1*PI()*$B11/Vandløb!$C$3)+EXP(-(2*PI())*(2*PI())*(Vandløb!W$13/Vandløb!$C$3)*Vandløb!$C$6/(Vandløb!$C$4*Vandløb!$C$3))*COS(2*PI()*$B11/Vandløb!$C$3)+EXP(-(3*PI())*(3*PI())*(Vandløb!W$13/Vandløb!$C$3)*Vandløb!$C$6/(Vandløb!$C$4*Vandløb!$C$3))*COS(3*PI()*$B11/Vandløb!$C$3)+EXP(-(4*PI())*(4*PI())*(Vandløb!W$13/Vandløb!$C$3)*Vandløb!$C$6/(Vandløb!$C$4*Vandløb!$C$3))*COS(4*PI()*$B11/Vandløb!$C$3)+EXP(-(5*PI())*(5*PI())*(Vandløb!W$13/Vandløb!$C$3)*Vandløb!$C$6/(Vandløb!$C$4*Vandløb!$C$3))*COS(5*PI()*$B11/Vandløb!$C$3)+EXP(-(6*PI())*(6*PI())*(Vandløb!W$13/Vandløb!$C$3)*Vandløb!$C$6/(Vandløb!$C$4*Vandløb!$C$3))*COS(6*PI()*$B11/Vandløb!$C$3)+EXP(-(7*PI())*(7*PI())*(Vandløb!W$13/Vandløb!$C$3)*Vandløb!$C$6/(Vandløb!$C$4*Vandløb!$C$3))*COS(7*PI()*$B11/Vandløb!$C$3)+EXP(-(8*PI())*(8*PI())*(Vandløb!W$13/Vandløb!$C$3)*Vandløb!$C$6/(Vandløb!$C$4*Vandløb!$C$3))*COS(8*PI()*$B11/Vandløb!$C$3)+EXP(-(9*PI())*(9*PI())*(Vandløb!W$13/Vandløb!$C$3)*Vandløb!$C$6/(Vandløb!$C$4*Vandløb!$C$3))*COS(9*PI()*$B11/Vandløb!$C$3)+EXP(-(10*PI())*(10*PI())*(Vandløb!W$13/Vandløb!$C$3)*Vandløb!$C$6/(Vandløb!$C$4*Vandløb!$C$3))*COS(10*PI()*$B11/Vandløb!$C$3))*2+1)*Vandløb!$C$7*Vandløb!$C$8/(Vandløb!$C$5+Vandløb!$C$7))/Vandløb!$C$8)</f>
        <v>52.824627036383319</v>
      </c>
      <c r="W11" s="46">
        <f>1/((((+EXP(-(1*PI())*(1*PI())*(Vandløb!X$13/Vandløb!$C$3)*Vandløb!$C$6/(Vandløb!$C$4*Vandløb!$C$3))*COS(1*PI()*$B11/Vandløb!$C$3)+EXP(-(2*PI())*(2*PI())*(Vandløb!X$13/Vandløb!$C$3)*Vandløb!$C$6/(Vandløb!$C$4*Vandløb!$C$3))*COS(2*PI()*$B11/Vandløb!$C$3)+EXP(-(3*PI())*(3*PI())*(Vandløb!X$13/Vandløb!$C$3)*Vandløb!$C$6/(Vandløb!$C$4*Vandløb!$C$3))*COS(3*PI()*$B11/Vandløb!$C$3)+EXP(-(4*PI())*(4*PI())*(Vandløb!X$13/Vandløb!$C$3)*Vandløb!$C$6/(Vandløb!$C$4*Vandløb!$C$3))*COS(4*PI()*$B11/Vandløb!$C$3)+EXP(-(5*PI())*(5*PI())*(Vandløb!X$13/Vandløb!$C$3)*Vandløb!$C$6/(Vandløb!$C$4*Vandløb!$C$3))*COS(5*PI()*$B11/Vandløb!$C$3)+EXP(-(6*PI())*(6*PI())*(Vandløb!X$13/Vandløb!$C$3)*Vandløb!$C$6/(Vandløb!$C$4*Vandløb!$C$3))*COS(6*PI()*$B11/Vandløb!$C$3)+EXP(-(7*PI())*(7*PI())*(Vandløb!X$13/Vandløb!$C$3)*Vandløb!$C$6/(Vandløb!$C$4*Vandløb!$C$3))*COS(7*PI()*$B11/Vandløb!$C$3)+EXP(-(8*PI())*(8*PI())*(Vandløb!X$13/Vandløb!$C$3)*Vandløb!$C$6/(Vandløb!$C$4*Vandløb!$C$3))*COS(8*PI()*$B11/Vandløb!$C$3)+EXP(-(9*PI())*(9*PI())*(Vandløb!X$13/Vandløb!$C$3)*Vandløb!$C$6/(Vandløb!$C$4*Vandløb!$C$3))*COS(9*PI()*$B11/Vandløb!$C$3)+EXP(-(10*PI())*(10*PI())*(Vandløb!X$13/Vandløb!$C$3)*Vandløb!$C$6/(Vandløb!$C$4*Vandløb!$C$3))*COS(10*PI()*$B11/Vandløb!$C$3))*2+1)*Vandløb!$C$7*Vandløb!$C$8/(Vandløb!$C$5+Vandløb!$C$7))/Vandløb!$C$8)</f>
        <v>53.355398013677657</v>
      </c>
      <c r="X11" s="46">
        <f>1/((((+EXP(-(1*PI())*(1*PI())*(Vandløb!Y$13/Vandløb!$C$3)*Vandløb!$C$6/(Vandløb!$C$4*Vandløb!$C$3))*COS(1*PI()*$B11/Vandløb!$C$3)+EXP(-(2*PI())*(2*PI())*(Vandløb!Y$13/Vandløb!$C$3)*Vandløb!$C$6/(Vandløb!$C$4*Vandløb!$C$3))*COS(2*PI()*$B11/Vandløb!$C$3)+EXP(-(3*PI())*(3*PI())*(Vandløb!Y$13/Vandløb!$C$3)*Vandløb!$C$6/(Vandløb!$C$4*Vandløb!$C$3))*COS(3*PI()*$B11/Vandløb!$C$3)+EXP(-(4*PI())*(4*PI())*(Vandløb!Y$13/Vandløb!$C$3)*Vandløb!$C$6/(Vandløb!$C$4*Vandløb!$C$3))*COS(4*PI()*$B11/Vandløb!$C$3)+EXP(-(5*PI())*(5*PI())*(Vandløb!Y$13/Vandløb!$C$3)*Vandløb!$C$6/(Vandløb!$C$4*Vandløb!$C$3))*COS(5*PI()*$B11/Vandløb!$C$3)+EXP(-(6*PI())*(6*PI())*(Vandløb!Y$13/Vandløb!$C$3)*Vandløb!$C$6/(Vandløb!$C$4*Vandløb!$C$3))*COS(6*PI()*$B11/Vandløb!$C$3)+EXP(-(7*PI())*(7*PI())*(Vandløb!Y$13/Vandløb!$C$3)*Vandløb!$C$6/(Vandløb!$C$4*Vandløb!$C$3))*COS(7*PI()*$B11/Vandløb!$C$3)+EXP(-(8*PI())*(8*PI())*(Vandløb!Y$13/Vandløb!$C$3)*Vandløb!$C$6/(Vandløb!$C$4*Vandløb!$C$3))*COS(8*PI()*$B11/Vandløb!$C$3)+EXP(-(9*PI())*(9*PI())*(Vandløb!Y$13/Vandløb!$C$3)*Vandløb!$C$6/(Vandløb!$C$4*Vandløb!$C$3))*COS(9*PI()*$B11/Vandløb!$C$3)+EXP(-(10*PI())*(10*PI())*(Vandløb!Y$13/Vandløb!$C$3)*Vandløb!$C$6/(Vandløb!$C$4*Vandløb!$C$3))*COS(10*PI()*$B11/Vandløb!$C$3))*2+1)*Vandløb!$C$7*Vandløb!$C$8/(Vandløb!$C$5+Vandløb!$C$7))/Vandløb!$C$8)</f>
        <v>53.838123869185658</v>
      </c>
      <c r="Y11" s="46">
        <f>1/((((+EXP(-(1*PI())*(1*PI())*(Vandløb!Z$13/Vandløb!$C$3)*Vandløb!$C$6/(Vandløb!$C$4*Vandløb!$C$3))*COS(1*PI()*$B11/Vandløb!$C$3)+EXP(-(2*PI())*(2*PI())*(Vandløb!Z$13/Vandløb!$C$3)*Vandløb!$C$6/(Vandløb!$C$4*Vandløb!$C$3))*COS(2*PI()*$B11/Vandløb!$C$3)+EXP(-(3*PI())*(3*PI())*(Vandløb!Z$13/Vandløb!$C$3)*Vandløb!$C$6/(Vandløb!$C$4*Vandløb!$C$3))*COS(3*PI()*$B11/Vandløb!$C$3)+EXP(-(4*PI())*(4*PI())*(Vandløb!Z$13/Vandløb!$C$3)*Vandløb!$C$6/(Vandløb!$C$4*Vandløb!$C$3))*COS(4*PI()*$B11/Vandløb!$C$3)+EXP(-(5*PI())*(5*PI())*(Vandløb!Z$13/Vandløb!$C$3)*Vandløb!$C$6/(Vandløb!$C$4*Vandløb!$C$3))*COS(5*PI()*$B11/Vandløb!$C$3)+EXP(-(6*PI())*(6*PI())*(Vandløb!Z$13/Vandløb!$C$3)*Vandløb!$C$6/(Vandløb!$C$4*Vandløb!$C$3))*COS(6*PI()*$B11/Vandløb!$C$3)+EXP(-(7*PI())*(7*PI())*(Vandløb!Z$13/Vandløb!$C$3)*Vandløb!$C$6/(Vandløb!$C$4*Vandløb!$C$3))*COS(7*PI()*$B11/Vandløb!$C$3)+EXP(-(8*PI())*(8*PI())*(Vandløb!Z$13/Vandløb!$C$3)*Vandløb!$C$6/(Vandløb!$C$4*Vandløb!$C$3))*COS(8*PI()*$B11/Vandløb!$C$3)+EXP(-(9*PI())*(9*PI())*(Vandløb!Z$13/Vandløb!$C$3)*Vandløb!$C$6/(Vandløb!$C$4*Vandløb!$C$3))*COS(9*PI()*$B11/Vandløb!$C$3)+EXP(-(10*PI())*(10*PI())*(Vandløb!Z$13/Vandløb!$C$3)*Vandløb!$C$6/(Vandløb!$C$4*Vandløb!$C$3))*COS(10*PI()*$B11/Vandløb!$C$3))*2+1)*Vandløb!$C$7*Vandløb!$C$8/(Vandløb!$C$5+Vandløb!$C$7))/Vandløb!$C$8)</f>
        <v>54.276093554199925</v>
      </c>
      <c r="Z11" s="46">
        <f>1/((((+EXP(-(1*PI())*(1*PI())*(Vandløb!AA$13/Vandløb!$C$3)*Vandløb!$C$6/(Vandløb!$C$4*Vandløb!$C$3))*COS(1*PI()*$B11/Vandløb!$C$3)+EXP(-(2*PI())*(2*PI())*(Vandløb!AA$13/Vandløb!$C$3)*Vandløb!$C$6/(Vandløb!$C$4*Vandløb!$C$3))*COS(2*PI()*$B11/Vandløb!$C$3)+EXP(-(3*PI())*(3*PI())*(Vandløb!AA$13/Vandløb!$C$3)*Vandløb!$C$6/(Vandløb!$C$4*Vandløb!$C$3))*COS(3*PI()*$B11/Vandløb!$C$3)+EXP(-(4*PI())*(4*PI())*(Vandløb!AA$13/Vandløb!$C$3)*Vandløb!$C$6/(Vandløb!$C$4*Vandløb!$C$3))*COS(4*PI()*$B11/Vandløb!$C$3)+EXP(-(5*PI())*(5*PI())*(Vandløb!AA$13/Vandløb!$C$3)*Vandløb!$C$6/(Vandløb!$C$4*Vandløb!$C$3))*COS(5*PI()*$B11/Vandløb!$C$3)+EXP(-(6*PI())*(6*PI())*(Vandløb!AA$13/Vandløb!$C$3)*Vandløb!$C$6/(Vandløb!$C$4*Vandløb!$C$3))*COS(6*PI()*$B11/Vandløb!$C$3)+EXP(-(7*PI())*(7*PI())*(Vandløb!AA$13/Vandløb!$C$3)*Vandløb!$C$6/(Vandløb!$C$4*Vandløb!$C$3))*COS(7*PI()*$B11/Vandløb!$C$3)+EXP(-(8*PI())*(8*PI())*(Vandløb!AA$13/Vandløb!$C$3)*Vandløb!$C$6/(Vandløb!$C$4*Vandløb!$C$3))*COS(8*PI()*$B11/Vandløb!$C$3)+EXP(-(9*PI())*(9*PI())*(Vandløb!AA$13/Vandløb!$C$3)*Vandløb!$C$6/(Vandløb!$C$4*Vandløb!$C$3))*COS(9*PI()*$B11/Vandløb!$C$3)+EXP(-(10*PI())*(10*PI())*(Vandløb!AA$13/Vandløb!$C$3)*Vandløb!$C$6/(Vandløb!$C$4*Vandløb!$C$3))*COS(10*PI()*$B11/Vandløb!$C$3))*2+1)*Vandløb!$C$7*Vandløb!$C$8/(Vandløb!$C$5+Vandløb!$C$7))/Vandløb!$C$8)</f>
        <v>54.67262493455172</v>
      </c>
      <c r="AA11" s="46">
        <f>1/((((+EXP(-(1*PI())*(1*PI())*(Vandløb!AB$13/Vandløb!$C$3)*Vandløb!$C$6/(Vandløb!$C$4*Vandløb!$C$3))*COS(1*PI()*$B11/Vandløb!$C$3)+EXP(-(2*PI())*(2*PI())*(Vandløb!AB$13/Vandløb!$C$3)*Vandløb!$C$6/(Vandløb!$C$4*Vandløb!$C$3))*COS(2*PI()*$B11/Vandløb!$C$3)+EXP(-(3*PI())*(3*PI())*(Vandløb!AB$13/Vandløb!$C$3)*Vandløb!$C$6/(Vandløb!$C$4*Vandløb!$C$3))*COS(3*PI()*$B11/Vandløb!$C$3)+EXP(-(4*PI())*(4*PI())*(Vandløb!AB$13/Vandløb!$C$3)*Vandløb!$C$6/(Vandløb!$C$4*Vandløb!$C$3))*COS(4*PI()*$B11/Vandløb!$C$3)+EXP(-(5*PI())*(5*PI())*(Vandløb!AB$13/Vandløb!$C$3)*Vandløb!$C$6/(Vandløb!$C$4*Vandløb!$C$3))*COS(5*PI()*$B11/Vandløb!$C$3)+EXP(-(6*PI())*(6*PI())*(Vandløb!AB$13/Vandløb!$C$3)*Vandløb!$C$6/(Vandløb!$C$4*Vandløb!$C$3))*COS(6*PI()*$B11/Vandløb!$C$3)+EXP(-(7*PI())*(7*PI())*(Vandløb!AB$13/Vandløb!$C$3)*Vandløb!$C$6/(Vandløb!$C$4*Vandløb!$C$3))*COS(7*PI()*$B11/Vandløb!$C$3)+EXP(-(8*PI())*(8*PI())*(Vandløb!AB$13/Vandløb!$C$3)*Vandløb!$C$6/(Vandløb!$C$4*Vandløb!$C$3))*COS(8*PI()*$B11/Vandløb!$C$3)+EXP(-(9*PI())*(9*PI())*(Vandløb!AB$13/Vandløb!$C$3)*Vandløb!$C$6/(Vandløb!$C$4*Vandløb!$C$3))*COS(9*PI()*$B11/Vandløb!$C$3)+EXP(-(10*PI())*(10*PI())*(Vandløb!AB$13/Vandløb!$C$3)*Vandløb!$C$6/(Vandløb!$C$4*Vandløb!$C$3))*COS(10*PI()*$B11/Vandløb!$C$3))*2+1)*Vandløb!$C$7*Vandløb!$C$8/(Vandløb!$C$5+Vandløb!$C$7))/Vandløb!$C$8)</f>
        <v>55.030982877367848</v>
      </c>
      <c r="AB11" s="47">
        <f>1/((((+EXP(-(1*PI())*(1*PI())*(Vandløb!AC$13/Vandløb!$C$3)*Vandløb!$C$6/(Vandløb!$C$4*Vandløb!$C$3))*COS(1*PI()*$B11/Vandløb!$C$3)+EXP(-(2*PI())*(2*PI())*(Vandløb!AC$13/Vandløb!$C$3)*Vandløb!$C$6/(Vandløb!$C$4*Vandløb!$C$3))*COS(2*PI()*$B11/Vandløb!$C$3)+EXP(-(3*PI())*(3*PI())*(Vandløb!AC$13/Vandløb!$C$3)*Vandløb!$C$6/(Vandløb!$C$4*Vandløb!$C$3))*COS(3*PI()*$B11/Vandløb!$C$3)+EXP(-(4*PI())*(4*PI())*(Vandløb!AC$13/Vandløb!$C$3)*Vandløb!$C$6/(Vandløb!$C$4*Vandløb!$C$3))*COS(4*PI()*$B11/Vandløb!$C$3)+EXP(-(5*PI())*(5*PI())*(Vandløb!AC$13/Vandløb!$C$3)*Vandløb!$C$6/(Vandløb!$C$4*Vandløb!$C$3))*COS(5*PI()*$B11/Vandløb!$C$3)+EXP(-(6*PI())*(6*PI())*(Vandløb!AC$13/Vandløb!$C$3)*Vandløb!$C$6/(Vandløb!$C$4*Vandløb!$C$3))*COS(6*PI()*$B11/Vandløb!$C$3)+EXP(-(7*PI())*(7*PI())*(Vandløb!AC$13/Vandløb!$C$3)*Vandløb!$C$6/(Vandløb!$C$4*Vandløb!$C$3))*COS(7*PI()*$B11/Vandløb!$C$3)+EXP(-(8*PI())*(8*PI())*(Vandløb!AC$13/Vandløb!$C$3)*Vandløb!$C$6/(Vandløb!$C$4*Vandløb!$C$3))*COS(8*PI()*$B11/Vandløb!$C$3)+EXP(-(9*PI())*(9*PI())*(Vandløb!AC$13/Vandløb!$C$3)*Vandløb!$C$6/(Vandløb!$C$4*Vandløb!$C$3))*COS(9*PI()*$B11/Vandløb!$C$3)+EXP(-(10*PI())*(10*PI())*(Vandløb!AC$13/Vandløb!$C$3)*Vandløb!$C$6/(Vandløb!$C$4*Vandløb!$C$3))*COS(10*PI()*$B11/Vandløb!$C$3))*2+1)*Vandløb!$C$7*Vandløb!$C$8/(Vandløb!$C$5+Vandløb!$C$7))/Vandløb!$C$8)</f>
        <v>55.354323205217682</v>
      </c>
    </row>
    <row r="12" spans="2:28" x14ac:dyDescent="0.2">
      <c r="B12" s="35">
        <f>Vandløb!$K$9*8</f>
        <v>3.2</v>
      </c>
      <c r="C12" s="45">
        <f>1/((((+EXP(-(1*PI())*(1*PI())*(Vandløb!D$13/Vandløb!$C$3)*Vandløb!$C$6/(Vandløb!$C$4*Vandløb!$C$3))*COS(1*PI()*$B12/Vandløb!$C$3)+EXP(-(2*PI())*(2*PI())*(Vandløb!D$13/Vandløb!$C$3)*Vandløb!$C$6/(Vandløb!$C$4*Vandløb!$C$3))*COS(2*PI()*$B12/Vandløb!$C$3)+EXP(-(3*PI())*(3*PI())*(Vandløb!D$13/Vandløb!$C$3)*Vandløb!$C$6/(Vandløb!$C$4*Vandløb!$C$3))*COS(3*PI()*$B12/Vandløb!$C$3)+EXP(-(4*PI())*(4*PI())*(Vandløb!D$13/Vandløb!$C$3)*Vandløb!$C$6/(Vandløb!$C$4*Vandløb!$C$3))*COS(4*PI()*$B12/Vandløb!$C$3)+EXP(-(5*PI())*(5*PI())*(Vandløb!D$13/Vandløb!$C$3)*Vandløb!$C$6/(Vandløb!$C$4*Vandløb!$C$3))*COS(5*PI()*$B12/Vandløb!$C$3)+EXP(-(6*PI())*(6*PI())*(Vandløb!D$13/Vandløb!$C$3)*Vandløb!$C$6/(Vandløb!$C$4*Vandløb!$C$3))*COS(6*PI()*$B12/Vandløb!$C$3)+EXP(-(7*PI())*(7*PI())*(Vandløb!D$13/Vandløb!$C$3)*Vandløb!$C$6/(Vandløb!$C$4*Vandløb!$C$3))*COS(7*PI()*$B12/Vandløb!$C$3)+EXP(-(8*PI())*(8*PI())*(Vandløb!D$13/Vandløb!$C$3)*Vandløb!$C$6/(Vandløb!$C$4*Vandløb!$C$3))*COS(8*PI()*$B12/Vandløb!$C$3)+EXP(-(9*PI())*(9*PI())*(Vandløb!D$13/Vandløb!$C$3)*Vandløb!$C$6/(Vandløb!$C$4*Vandløb!$C$3))*COS(9*PI()*$B12/Vandløb!$C$3)+EXP(-(10*PI())*(10*PI())*(Vandløb!D$13/Vandløb!$C$3)*Vandløb!$C$6/(Vandløb!$C$4*Vandløb!$C$3))*COS(10*PI()*$B12/Vandløb!$C$3))*2+1)*Vandløb!$C$7*Vandløb!$C$8/(Vandløb!$C$5+Vandløb!$C$7))/Vandløb!$C$8)</f>
        <v>7360.3692251465227</v>
      </c>
      <c r="D12" s="46">
        <f>1/((((+EXP(-(1*PI())*(1*PI())*(Vandløb!E$13/Vandløb!$C$3)*Vandløb!$C$6/(Vandløb!$C$4*Vandløb!$C$3))*COS(1*PI()*$B12/Vandløb!$C$3)+EXP(-(2*PI())*(2*PI())*(Vandløb!E$13/Vandløb!$C$3)*Vandløb!$C$6/(Vandløb!$C$4*Vandløb!$C$3))*COS(2*PI()*$B12/Vandløb!$C$3)+EXP(-(3*PI())*(3*PI())*(Vandløb!E$13/Vandløb!$C$3)*Vandløb!$C$6/(Vandløb!$C$4*Vandløb!$C$3))*COS(3*PI()*$B12/Vandløb!$C$3)+EXP(-(4*PI())*(4*PI())*(Vandløb!E$13/Vandløb!$C$3)*Vandløb!$C$6/(Vandløb!$C$4*Vandløb!$C$3))*COS(4*PI()*$B12/Vandløb!$C$3)+EXP(-(5*PI())*(5*PI())*(Vandløb!E$13/Vandløb!$C$3)*Vandløb!$C$6/(Vandløb!$C$4*Vandløb!$C$3))*COS(5*PI()*$B12/Vandløb!$C$3)+EXP(-(6*PI())*(6*PI())*(Vandløb!E$13/Vandløb!$C$3)*Vandløb!$C$6/(Vandløb!$C$4*Vandløb!$C$3))*COS(6*PI()*$B12/Vandløb!$C$3)+EXP(-(7*PI())*(7*PI())*(Vandløb!E$13/Vandløb!$C$3)*Vandløb!$C$6/(Vandløb!$C$4*Vandløb!$C$3))*COS(7*PI()*$B12/Vandløb!$C$3)+EXP(-(8*PI())*(8*PI())*(Vandløb!E$13/Vandløb!$C$3)*Vandløb!$C$6/(Vandløb!$C$4*Vandløb!$C$3))*COS(8*PI()*$B12/Vandløb!$C$3)+EXP(-(9*PI())*(9*PI())*(Vandløb!E$13/Vandløb!$C$3)*Vandløb!$C$6/(Vandløb!$C$4*Vandløb!$C$3))*COS(9*PI()*$B12/Vandløb!$C$3)+EXP(-(10*PI())*(10*PI())*(Vandløb!E$13/Vandløb!$C$3)*Vandløb!$C$6/(Vandløb!$C$4*Vandløb!$C$3))*COS(10*PI()*$B12/Vandløb!$C$3))*2+1)*Vandløb!$C$7*Vandløb!$C$8/(Vandløb!$C$5+Vandløb!$C$7))/Vandløb!$C$8)</f>
        <v>338.76991616497162</v>
      </c>
      <c r="E12" s="46">
        <f>1/((((+EXP(-(1*PI())*(1*PI())*(Vandløb!F$13/Vandløb!$C$3)*Vandløb!$C$6/(Vandløb!$C$4*Vandløb!$C$3))*COS(1*PI()*$B12/Vandløb!$C$3)+EXP(-(2*PI())*(2*PI())*(Vandløb!F$13/Vandløb!$C$3)*Vandløb!$C$6/(Vandløb!$C$4*Vandløb!$C$3))*COS(2*PI()*$B12/Vandløb!$C$3)+EXP(-(3*PI())*(3*PI())*(Vandløb!F$13/Vandløb!$C$3)*Vandløb!$C$6/(Vandløb!$C$4*Vandløb!$C$3))*COS(3*PI()*$B12/Vandløb!$C$3)+EXP(-(4*PI())*(4*PI())*(Vandløb!F$13/Vandløb!$C$3)*Vandløb!$C$6/(Vandløb!$C$4*Vandløb!$C$3))*COS(4*PI()*$B12/Vandløb!$C$3)+EXP(-(5*PI())*(5*PI())*(Vandløb!F$13/Vandløb!$C$3)*Vandløb!$C$6/(Vandløb!$C$4*Vandløb!$C$3))*COS(5*PI()*$B12/Vandløb!$C$3)+EXP(-(6*PI())*(6*PI())*(Vandløb!F$13/Vandløb!$C$3)*Vandløb!$C$6/(Vandløb!$C$4*Vandløb!$C$3))*COS(6*PI()*$B12/Vandløb!$C$3)+EXP(-(7*PI())*(7*PI())*(Vandløb!F$13/Vandløb!$C$3)*Vandløb!$C$6/(Vandløb!$C$4*Vandløb!$C$3))*COS(7*PI()*$B12/Vandløb!$C$3)+EXP(-(8*PI())*(8*PI())*(Vandløb!F$13/Vandløb!$C$3)*Vandløb!$C$6/(Vandløb!$C$4*Vandløb!$C$3))*COS(8*PI()*$B12/Vandløb!$C$3)+EXP(-(9*PI())*(9*PI())*(Vandløb!F$13/Vandløb!$C$3)*Vandløb!$C$6/(Vandløb!$C$4*Vandløb!$C$3))*COS(9*PI()*$B12/Vandløb!$C$3)+EXP(-(10*PI())*(10*PI())*(Vandløb!F$13/Vandløb!$C$3)*Vandløb!$C$6/(Vandløb!$C$4*Vandløb!$C$3))*COS(10*PI()*$B12/Vandløb!$C$3))*2+1)*Vandløb!$C$7*Vandløb!$C$8/(Vandløb!$C$5+Vandløb!$C$7))/Vandløb!$C$8)</f>
        <v>86.940646208752398</v>
      </c>
      <c r="F12" s="46">
        <f>1/((((+EXP(-(1*PI())*(1*PI())*(Vandløb!G$13/Vandløb!$C$3)*Vandløb!$C$6/(Vandløb!$C$4*Vandløb!$C$3))*COS(1*PI()*$B12/Vandløb!$C$3)+EXP(-(2*PI())*(2*PI())*(Vandløb!G$13/Vandløb!$C$3)*Vandløb!$C$6/(Vandløb!$C$4*Vandløb!$C$3))*COS(2*PI()*$B12/Vandløb!$C$3)+EXP(-(3*PI())*(3*PI())*(Vandløb!G$13/Vandløb!$C$3)*Vandløb!$C$6/(Vandløb!$C$4*Vandløb!$C$3))*COS(3*PI()*$B12/Vandløb!$C$3)+EXP(-(4*PI())*(4*PI())*(Vandløb!G$13/Vandløb!$C$3)*Vandløb!$C$6/(Vandløb!$C$4*Vandløb!$C$3))*COS(4*PI()*$B12/Vandløb!$C$3)+EXP(-(5*PI())*(5*PI())*(Vandløb!G$13/Vandløb!$C$3)*Vandløb!$C$6/(Vandløb!$C$4*Vandløb!$C$3))*COS(5*PI()*$B12/Vandløb!$C$3)+EXP(-(6*PI())*(6*PI())*(Vandløb!G$13/Vandløb!$C$3)*Vandløb!$C$6/(Vandløb!$C$4*Vandløb!$C$3))*COS(6*PI()*$B12/Vandløb!$C$3)+EXP(-(7*PI())*(7*PI())*(Vandløb!G$13/Vandløb!$C$3)*Vandløb!$C$6/(Vandløb!$C$4*Vandløb!$C$3))*COS(7*PI()*$B12/Vandløb!$C$3)+EXP(-(8*PI())*(8*PI())*(Vandløb!G$13/Vandløb!$C$3)*Vandløb!$C$6/(Vandløb!$C$4*Vandløb!$C$3))*COS(8*PI()*$B12/Vandløb!$C$3)+EXP(-(9*PI())*(9*PI())*(Vandløb!G$13/Vandløb!$C$3)*Vandløb!$C$6/(Vandløb!$C$4*Vandløb!$C$3))*COS(9*PI()*$B12/Vandløb!$C$3)+EXP(-(10*PI())*(10*PI())*(Vandløb!G$13/Vandløb!$C$3)*Vandløb!$C$6/(Vandløb!$C$4*Vandløb!$C$3))*COS(10*PI()*$B12/Vandløb!$C$3))*2+1)*Vandløb!$C$7*Vandløb!$C$8/(Vandløb!$C$5+Vandløb!$C$7))/Vandløb!$C$8)</f>
        <v>60.284154100041775</v>
      </c>
      <c r="G12" s="46">
        <f>1/((((+EXP(-(1*PI())*(1*PI())*(Vandløb!H$13/Vandløb!$C$3)*Vandløb!$C$6/(Vandløb!$C$4*Vandløb!$C$3))*COS(1*PI()*$B12/Vandløb!$C$3)+EXP(-(2*PI())*(2*PI())*(Vandløb!H$13/Vandløb!$C$3)*Vandløb!$C$6/(Vandløb!$C$4*Vandløb!$C$3))*COS(2*PI()*$B12/Vandløb!$C$3)+EXP(-(3*PI())*(3*PI())*(Vandløb!H$13/Vandløb!$C$3)*Vandløb!$C$6/(Vandløb!$C$4*Vandløb!$C$3))*COS(3*PI()*$B12/Vandløb!$C$3)+EXP(-(4*PI())*(4*PI())*(Vandløb!H$13/Vandløb!$C$3)*Vandløb!$C$6/(Vandløb!$C$4*Vandløb!$C$3))*COS(4*PI()*$B12/Vandløb!$C$3)+EXP(-(5*PI())*(5*PI())*(Vandløb!H$13/Vandløb!$C$3)*Vandløb!$C$6/(Vandløb!$C$4*Vandløb!$C$3))*COS(5*PI()*$B12/Vandløb!$C$3)+EXP(-(6*PI())*(6*PI())*(Vandløb!H$13/Vandløb!$C$3)*Vandløb!$C$6/(Vandløb!$C$4*Vandløb!$C$3))*COS(6*PI()*$B12/Vandløb!$C$3)+EXP(-(7*PI())*(7*PI())*(Vandløb!H$13/Vandløb!$C$3)*Vandløb!$C$6/(Vandløb!$C$4*Vandløb!$C$3))*COS(7*PI()*$B12/Vandløb!$C$3)+EXP(-(8*PI())*(8*PI())*(Vandløb!H$13/Vandløb!$C$3)*Vandløb!$C$6/(Vandløb!$C$4*Vandløb!$C$3))*COS(8*PI()*$B12/Vandløb!$C$3)+EXP(-(9*PI())*(9*PI())*(Vandløb!H$13/Vandløb!$C$3)*Vandløb!$C$6/(Vandløb!$C$4*Vandløb!$C$3))*COS(9*PI()*$B12/Vandløb!$C$3)+EXP(-(10*PI())*(10*PI())*(Vandløb!H$13/Vandløb!$C$3)*Vandløb!$C$6/(Vandløb!$C$4*Vandløb!$C$3))*COS(10*PI()*$B12/Vandløb!$C$3))*2+1)*Vandløb!$C$7*Vandløb!$C$8/(Vandløb!$C$5+Vandløb!$C$7))/Vandløb!$C$8)</f>
        <v>52.376769062979101</v>
      </c>
      <c r="H12" s="46">
        <f>1/((((+EXP(-(1*PI())*(1*PI())*(Vandløb!I$13/Vandløb!$C$3)*Vandløb!$C$6/(Vandløb!$C$4*Vandløb!$C$3))*COS(1*PI()*$B12/Vandløb!$C$3)+EXP(-(2*PI())*(2*PI())*(Vandløb!I$13/Vandløb!$C$3)*Vandløb!$C$6/(Vandløb!$C$4*Vandløb!$C$3))*COS(2*PI()*$B12/Vandløb!$C$3)+EXP(-(3*PI())*(3*PI())*(Vandløb!I$13/Vandløb!$C$3)*Vandløb!$C$6/(Vandløb!$C$4*Vandløb!$C$3))*COS(3*PI()*$B12/Vandløb!$C$3)+EXP(-(4*PI())*(4*PI())*(Vandløb!I$13/Vandløb!$C$3)*Vandløb!$C$6/(Vandløb!$C$4*Vandløb!$C$3))*COS(4*PI()*$B12/Vandløb!$C$3)+EXP(-(5*PI())*(5*PI())*(Vandløb!I$13/Vandløb!$C$3)*Vandløb!$C$6/(Vandløb!$C$4*Vandløb!$C$3))*COS(5*PI()*$B12/Vandløb!$C$3)+EXP(-(6*PI())*(6*PI())*(Vandløb!I$13/Vandløb!$C$3)*Vandløb!$C$6/(Vandløb!$C$4*Vandløb!$C$3))*COS(6*PI()*$B12/Vandløb!$C$3)+EXP(-(7*PI())*(7*PI())*(Vandløb!I$13/Vandløb!$C$3)*Vandløb!$C$6/(Vandløb!$C$4*Vandløb!$C$3))*COS(7*PI()*$B12/Vandløb!$C$3)+EXP(-(8*PI())*(8*PI())*(Vandløb!I$13/Vandløb!$C$3)*Vandløb!$C$6/(Vandløb!$C$4*Vandløb!$C$3))*COS(8*PI()*$B12/Vandløb!$C$3)+EXP(-(9*PI())*(9*PI())*(Vandløb!I$13/Vandløb!$C$3)*Vandløb!$C$6/(Vandløb!$C$4*Vandløb!$C$3))*COS(9*PI()*$B12/Vandløb!$C$3)+EXP(-(10*PI())*(10*PI())*(Vandløb!I$13/Vandløb!$C$3)*Vandløb!$C$6/(Vandløb!$C$4*Vandløb!$C$3))*COS(10*PI()*$B12/Vandløb!$C$3))*2+1)*Vandløb!$C$7*Vandløb!$C$8/(Vandløb!$C$5+Vandløb!$C$7))/Vandløb!$C$8)</f>
        <v>49.369622803051257</v>
      </c>
      <c r="I12" s="46">
        <f>1/((((+EXP(-(1*PI())*(1*PI())*(Vandløb!J$13/Vandløb!$C$3)*Vandløb!$C$6/(Vandløb!$C$4*Vandløb!$C$3))*COS(1*PI()*$B12/Vandløb!$C$3)+EXP(-(2*PI())*(2*PI())*(Vandløb!J$13/Vandløb!$C$3)*Vandløb!$C$6/(Vandløb!$C$4*Vandløb!$C$3))*COS(2*PI()*$B12/Vandløb!$C$3)+EXP(-(3*PI())*(3*PI())*(Vandløb!J$13/Vandløb!$C$3)*Vandløb!$C$6/(Vandløb!$C$4*Vandløb!$C$3))*COS(3*PI()*$B12/Vandløb!$C$3)+EXP(-(4*PI())*(4*PI())*(Vandløb!J$13/Vandløb!$C$3)*Vandløb!$C$6/(Vandløb!$C$4*Vandløb!$C$3))*COS(4*PI()*$B12/Vandløb!$C$3)+EXP(-(5*PI())*(5*PI())*(Vandløb!J$13/Vandløb!$C$3)*Vandløb!$C$6/(Vandløb!$C$4*Vandløb!$C$3))*COS(5*PI()*$B12/Vandløb!$C$3)+EXP(-(6*PI())*(6*PI())*(Vandløb!J$13/Vandløb!$C$3)*Vandløb!$C$6/(Vandløb!$C$4*Vandløb!$C$3))*COS(6*PI()*$B12/Vandløb!$C$3)+EXP(-(7*PI())*(7*PI())*(Vandløb!J$13/Vandløb!$C$3)*Vandløb!$C$6/(Vandløb!$C$4*Vandløb!$C$3))*COS(7*PI()*$B12/Vandløb!$C$3)+EXP(-(8*PI())*(8*PI())*(Vandløb!J$13/Vandløb!$C$3)*Vandløb!$C$6/(Vandløb!$C$4*Vandløb!$C$3))*COS(8*PI()*$B12/Vandløb!$C$3)+EXP(-(9*PI())*(9*PI())*(Vandløb!J$13/Vandløb!$C$3)*Vandløb!$C$6/(Vandløb!$C$4*Vandløb!$C$3))*COS(9*PI()*$B12/Vandløb!$C$3)+EXP(-(10*PI())*(10*PI())*(Vandløb!J$13/Vandløb!$C$3)*Vandløb!$C$6/(Vandløb!$C$4*Vandløb!$C$3))*COS(10*PI()*$B12/Vandløb!$C$3))*2+1)*Vandløb!$C$7*Vandløb!$C$8/(Vandløb!$C$5+Vandløb!$C$7))/Vandløb!$C$8)</f>
        <v>48.257788967580211</v>
      </c>
      <c r="J12" s="46">
        <f>1/((((+EXP(-(1*PI())*(1*PI())*(Vandløb!K$13/Vandløb!$C$3)*Vandløb!$C$6/(Vandløb!$C$4*Vandløb!$C$3))*COS(1*PI()*$B12/Vandløb!$C$3)+EXP(-(2*PI())*(2*PI())*(Vandløb!K$13/Vandløb!$C$3)*Vandløb!$C$6/(Vandløb!$C$4*Vandløb!$C$3))*COS(2*PI()*$B12/Vandløb!$C$3)+EXP(-(3*PI())*(3*PI())*(Vandløb!K$13/Vandløb!$C$3)*Vandløb!$C$6/(Vandløb!$C$4*Vandløb!$C$3))*COS(3*PI()*$B12/Vandløb!$C$3)+EXP(-(4*PI())*(4*PI())*(Vandløb!K$13/Vandløb!$C$3)*Vandløb!$C$6/(Vandløb!$C$4*Vandløb!$C$3))*COS(4*PI()*$B12/Vandløb!$C$3)+EXP(-(5*PI())*(5*PI())*(Vandløb!K$13/Vandløb!$C$3)*Vandløb!$C$6/(Vandløb!$C$4*Vandløb!$C$3))*COS(5*PI()*$B12/Vandløb!$C$3)+EXP(-(6*PI())*(6*PI())*(Vandløb!K$13/Vandløb!$C$3)*Vandløb!$C$6/(Vandløb!$C$4*Vandløb!$C$3))*COS(6*PI()*$B12/Vandløb!$C$3)+EXP(-(7*PI())*(7*PI())*(Vandløb!K$13/Vandløb!$C$3)*Vandløb!$C$6/(Vandløb!$C$4*Vandløb!$C$3))*COS(7*PI()*$B12/Vandløb!$C$3)+EXP(-(8*PI())*(8*PI())*(Vandløb!K$13/Vandløb!$C$3)*Vandløb!$C$6/(Vandløb!$C$4*Vandløb!$C$3))*COS(8*PI()*$B12/Vandløb!$C$3)+EXP(-(9*PI())*(9*PI())*(Vandløb!K$13/Vandløb!$C$3)*Vandløb!$C$6/(Vandløb!$C$4*Vandløb!$C$3))*COS(9*PI()*$B12/Vandløb!$C$3)+EXP(-(10*PI())*(10*PI())*(Vandløb!K$13/Vandløb!$C$3)*Vandløb!$C$6/(Vandløb!$C$4*Vandløb!$C$3))*COS(10*PI()*$B12/Vandløb!$C$3))*2+1)*Vandløb!$C$7*Vandløb!$C$8/(Vandløb!$C$5+Vandløb!$C$7))/Vandløb!$C$8)</f>
        <v>48.033262980695476</v>
      </c>
      <c r="K12" s="46">
        <f>1/((((+EXP(-(1*PI())*(1*PI())*(Vandløb!L$13/Vandløb!$C$3)*Vandløb!$C$6/(Vandløb!$C$4*Vandløb!$C$3))*COS(1*PI()*$B12/Vandløb!$C$3)+EXP(-(2*PI())*(2*PI())*(Vandløb!L$13/Vandløb!$C$3)*Vandløb!$C$6/(Vandløb!$C$4*Vandløb!$C$3))*COS(2*PI()*$B12/Vandløb!$C$3)+EXP(-(3*PI())*(3*PI())*(Vandløb!L$13/Vandløb!$C$3)*Vandløb!$C$6/(Vandløb!$C$4*Vandløb!$C$3))*COS(3*PI()*$B12/Vandløb!$C$3)+EXP(-(4*PI())*(4*PI())*(Vandløb!L$13/Vandløb!$C$3)*Vandløb!$C$6/(Vandløb!$C$4*Vandløb!$C$3))*COS(4*PI()*$B12/Vandløb!$C$3)+EXP(-(5*PI())*(5*PI())*(Vandløb!L$13/Vandløb!$C$3)*Vandløb!$C$6/(Vandløb!$C$4*Vandløb!$C$3))*COS(5*PI()*$B12/Vandløb!$C$3)+EXP(-(6*PI())*(6*PI())*(Vandløb!L$13/Vandløb!$C$3)*Vandløb!$C$6/(Vandløb!$C$4*Vandløb!$C$3))*COS(6*PI()*$B12/Vandløb!$C$3)+EXP(-(7*PI())*(7*PI())*(Vandløb!L$13/Vandløb!$C$3)*Vandløb!$C$6/(Vandløb!$C$4*Vandløb!$C$3))*COS(7*PI()*$B12/Vandløb!$C$3)+EXP(-(8*PI())*(8*PI())*(Vandløb!L$13/Vandløb!$C$3)*Vandløb!$C$6/(Vandløb!$C$4*Vandløb!$C$3))*COS(8*PI()*$B12/Vandløb!$C$3)+EXP(-(9*PI())*(9*PI())*(Vandløb!L$13/Vandløb!$C$3)*Vandløb!$C$6/(Vandløb!$C$4*Vandløb!$C$3))*COS(9*PI()*$B12/Vandløb!$C$3)+EXP(-(10*PI())*(10*PI())*(Vandløb!L$13/Vandløb!$C$3)*Vandløb!$C$6/(Vandløb!$C$4*Vandløb!$C$3))*COS(10*PI()*$B12/Vandløb!$C$3))*2+1)*Vandløb!$C$7*Vandløb!$C$8/(Vandløb!$C$5+Vandløb!$C$7))/Vandløb!$C$8)</f>
        <v>48.265273844307472</v>
      </c>
      <c r="L12" s="46">
        <f>1/((((+EXP(-(1*PI())*(1*PI())*(Vandløb!M$13/Vandløb!$C$3)*Vandløb!$C$6/(Vandløb!$C$4*Vandløb!$C$3))*COS(1*PI()*$B12/Vandløb!$C$3)+EXP(-(2*PI())*(2*PI())*(Vandløb!M$13/Vandløb!$C$3)*Vandløb!$C$6/(Vandløb!$C$4*Vandløb!$C$3))*COS(2*PI()*$B12/Vandløb!$C$3)+EXP(-(3*PI())*(3*PI())*(Vandløb!M$13/Vandløb!$C$3)*Vandløb!$C$6/(Vandløb!$C$4*Vandløb!$C$3))*COS(3*PI()*$B12/Vandløb!$C$3)+EXP(-(4*PI())*(4*PI())*(Vandløb!M$13/Vandløb!$C$3)*Vandløb!$C$6/(Vandløb!$C$4*Vandløb!$C$3))*COS(4*PI()*$B12/Vandløb!$C$3)+EXP(-(5*PI())*(5*PI())*(Vandløb!M$13/Vandløb!$C$3)*Vandløb!$C$6/(Vandløb!$C$4*Vandløb!$C$3))*COS(5*PI()*$B12/Vandløb!$C$3)+EXP(-(6*PI())*(6*PI())*(Vandløb!M$13/Vandløb!$C$3)*Vandløb!$C$6/(Vandløb!$C$4*Vandløb!$C$3))*COS(6*PI()*$B12/Vandløb!$C$3)+EXP(-(7*PI())*(7*PI())*(Vandløb!M$13/Vandløb!$C$3)*Vandløb!$C$6/(Vandløb!$C$4*Vandløb!$C$3))*COS(7*PI()*$B12/Vandløb!$C$3)+EXP(-(8*PI())*(8*PI())*(Vandløb!M$13/Vandløb!$C$3)*Vandløb!$C$6/(Vandløb!$C$4*Vandløb!$C$3))*COS(8*PI()*$B12/Vandløb!$C$3)+EXP(-(9*PI())*(9*PI())*(Vandløb!M$13/Vandløb!$C$3)*Vandløb!$C$6/(Vandløb!$C$4*Vandløb!$C$3))*COS(9*PI()*$B12/Vandløb!$C$3)+EXP(-(10*PI())*(10*PI())*(Vandløb!M$13/Vandløb!$C$3)*Vandløb!$C$6/(Vandløb!$C$4*Vandløb!$C$3))*COS(10*PI()*$B12/Vandløb!$C$3))*2+1)*Vandløb!$C$7*Vandløb!$C$8/(Vandløb!$C$5+Vandløb!$C$7))/Vandløb!$C$8)</f>
        <v>48.738905748170446</v>
      </c>
      <c r="M12" s="46">
        <f>1/((((+EXP(-(1*PI())*(1*PI())*(Vandløb!N$13/Vandløb!$C$3)*Vandløb!$C$6/(Vandløb!$C$4*Vandløb!$C$3))*COS(1*PI()*$B12/Vandløb!$C$3)+EXP(-(2*PI())*(2*PI())*(Vandløb!N$13/Vandløb!$C$3)*Vandløb!$C$6/(Vandløb!$C$4*Vandløb!$C$3))*COS(2*PI()*$B12/Vandløb!$C$3)+EXP(-(3*PI())*(3*PI())*(Vandløb!N$13/Vandløb!$C$3)*Vandløb!$C$6/(Vandløb!$C$4*Vandløb!$C$3))*COS(3*PI()*$B12/Vandløb!$C$3)+EXP(-(4*PI())*(4*PI())*(Vandløb!N$13/Vandløb!$C$3)*Vandløb!$C$6/(Vandløb!$C$4*Vandløb!$C$3))*COS(4*PI()*$B12/Vandløb!$C$3)+EXP(-(5*PI())*(5*PI())*(Vandløb!N$13/Vandløb!$C$3)*Vandløb!$C$6/(Vandløb!$C$4*Vandløb!$C$3))*COS(5*PI()*$B12/Vandløb!$C$3)+EXP(-(6*PI())*(6*PI())*(Vandløb!N$13/Vandløb!$C$3)*Vandløb!$C$6/(Vandløb!$C$4*Vandløb!$C$3))*COS(6*PI()*$B12/Vandløb!$C$3)+EXP(-(7*PI())*(7*PI())*(Vandløb!N$13/Vandløb!$C$3)*Vandløb!$C$6/(Vandløb!$C$4*Vandløb!$C$3))*COS(7*PI()*$B12/Vandløb!$C$3)+EXP(-(8*PI())*(8*PI())*(Vandløb!N$13/Vandløb!$C$3)*Vandløb!$C$6/(Vandløb!$C$4*Vandløb!$C$3))*COS(8*PI()*$B12/Vandløb!$C$3)+EXP(-(9*PI())*(9*PI())*(Vandløb!N$13/Vandløb!$C$3)*Vandløb!$C$6/(Vandløb!$C$4*Vandløb!$C$3))*COS(9*PI()*$B12/Vandløb!$C$3)+EXP(-(10*PI())*(10*PI())*(Vandløb!N$13/Vandløb!$C$3)*Vandløb!$C$6/(Vandløb!$C$4*Vandløb!$C$3))*COS(10*PI()*$B12/Vandløb!$C$3))*2+1)*Vandløb!$C$7*Vandløb!$C$8/(Vandløb!$C$5+Vandløb!$C$7))/Vandløb!$C$8)</f>
        <v>49.335633137558297</v>
      </c>
      <c r="N12" s="46">
        <f>1/((((+EXP(-(1*PI())*(1*PI())*(Vandløb!O$13/Vandløb!$C$3)*Vandløb!$C$6/(Vandløb!$C$4*Vandløb!$C$3))*COS(1*PI()*$B12/Vandløb!$C$3)+EXP(-(2*PI())*(2*PI())*(Vandløb!O$13/Vandløb!$C$3)*Vandløb!$C$6/(Vandløb!$C$4*Vandløb!$C$3))*COS(2*PI()*$B12/Vandløb!$C$3)+EXP(-(3*PI())*(3*PI())*(Vandløb!O$13/Vandløb!$C$3)*Vandløb!$C$6/(Vandløb!$C$4*Vandløb!$C$3))*COS(3*PI()*$B12/Vandløb!$C$3)+EXP(-(4*PI())*(4*PI())*(Vandløb!O$13/Vandløb!$C$3)*Vandløb!$C$6/(Vandløb!$C$4*Vandløb!$C$3))*COS(4*PI()*$B12/Vandløb!$C$3)+EXP(-(5*PI())*(5*PI())*(Vandløb!O$13/Vandløb!$C$3)*Vandløb!$C$6/(Vandløb!$C$4*Vandløb!$C$3))*COS(5*PI()*$B12/Vandløb!$C$3)+EXP(-(6*PI())*(6*PI())*(Vandløb!O$13/Vandløb!$C$3)*Vandløb!$C$6/(Vandløb!$C$4*Vandløb!$C$3))*COS(6*PI()*$B12/Vandløb!$C$3)+EXP(-(7*PI())*(7*PI())*(Vandløb!O$13/Vandløb!$C$3)*Vandløb!$C$6/(Vandløb!$C$4*Vandløb!$C$3))*COS(7*PI()*$B12/Vandløb!$C$3)+EXP(-(8*PI())*(8*PI())*(Vandløb!O$13/Vandløb!$C$3)*Vandløb!$C$6/(Vandløb!$C$4*Vandløb!$C$3))*COS(8*PI()*$B12/Vandløb!$C$3)+EXP(-(9*PI())*(9*PI())*(Vandløb!O$13/Vandløb!$C$3)*Vandløb!$C$6/(Vandløb!$C$4*Vandløb!$C$3))*COS(9*PI()*$B12/Vandløb!$C$3)+EXP(-(10*PI())*(10*PI())*(Vandløb!O$13/Vandløb!$C$3)*Vandløb!$C$6/(Vandløb!$C$4*Vandløb!$C$3))*COS(10*PI()*$B12/Vandløb!$C$3))*2+1)*Vandløb!$C$7*Vandløb!$C$8/(Vandløb!$C$5+Vandløb!$C$7))/Vandløb!$C$8)</f>
        <v>49.986042862416205</v>
      </c>
      <c r="O12" s="46">
        <f>1/((((+EXP(-(1*PI())*(1*PI())*(Vandløb!P$13/Vandløb!$C$3)*Vandløb!$C$6/(Vandløb!$C$4*Vandløb!$C$3))*COS(1*PI()*$B12/Vandløb!$C$3)+EXP(-(2*PI())*(2*PI())*(Vandløb!P$13/Vandløb!$C$3)*Vandløb!$C$6/(Vandløb!$C$4*Vandløb!$C$3))*COS(2*PI()*$B12/Vandløb!$C$3)+EXP(-(3*PI())*(3*PI())*(Vandløb!P$13/Vandløb!$C$3)*Vandløb!$C$6/(Vandløb!$C$4*Vandløb!$C$3))*COS(3*PI()*$B12/Vandløb!$C$3)+EXP(-(4*PI())*(4*PI())*(Vandløb!P$13/Vandløb!$C$3)*Vandløb!$C$6/(Vandløb!$C$4*Vandløb!$C$3))*COS(4*PI()*$B12/Vandløb!$C$3)+EXP(-(5*PI())*(5*PI())*(Vandløb!P$13/Vandløb!$C$3)*Vandløb!$C$6/(Vandløb!$C$4*Vandløb!$C$3))*COS(5*PI()*$B12/Vandløb!$C$3)+EXP(-(6*PI())*(6*PI())*(Vandløb!P$13/Vandløb!$C$3)*Vandløb!$C$6/(Vandløb!$C$4*Vandløb!$C$3))*COS(6*PI()*$B12/Vandløb!$C$3)+EXP(-(7*PI())*(7*PI())*(Vandløb!P$13/Vandløb!$C$3)*Vandløb!$C$6/(Vandløb!$C$4*Vandløb!$C$3))*COS(7*PI()*$B12/Vandløb!$C$3)+EXP(-(8*PI())*(8*PI())*(Vandløb!P$13/Vandløb!$C$3)*Vandløb!$C$6/(Vandløb!$C$4*Vandløb!$C$3))*COS(8*PI()*$B12/Vandløb!$C$3)+EXP(-(9*PI())*(9*PI())*(Vandløb!P$13/Vandløb!$C$3)*Vandløb!$C$6/(Vandløb!$C$4*Vandløb!$C$3))*COS(9*PI()*$B12/Vandløb!$C$3)+EXP(-(10*PI())*(10*PI())*(Vandløb!P$13/Vandløb!$C$3)*Vandløb!$C$6/(Vandløb!$C$4*Vandløb!$C$3))*COS(10*PI()*$B12/Vandløb!$C$3))*2+1)*Vandløb!$C$7*Vandløb!$C$8/(Vandløb!$C$5+Vandløb!$C$7))/Vandløb!$C$8)</f>
        <v>50.64828582148364</v>
      </c>
      <c r="P12" s="46">
        <f>1/((((+EXP(-(1*PI())*(1*PI())*(Vandløb!Q$13/Vandløb!$C$3)*Vandløb!$C$6/(Vandløb!$C$4*Vandløb!$C$3))*COS(1*PI()*$B12/Vandløb!$C$3)+EXP(-(2*PI())*(2*PI())*(Vandløb!Q$13/Vandløb!$C$3)*Vandløb!$C$6/(Vandløb!$C$4*Vandløb!$C$3))*COS(2*PI()*$B12/Vandløb!$C$3)+EXP(-(3*PI())*(3*PI())*(Vandløb!Q$13/Vandløb!$C$3)*Vandløb!$C$6/(Vandløb!$C$4*Vandløb!$C$3))*COS(3*PI()*$B12/Vandløb!$C$3)+EXP(-(4*PI())*(4*PI())*(Vandløb!Q$13/Vandløb!$C$3)*Vandløb!$C$6/(Vandløb!$C$4*Vandløb!$C$3))*COS(4*PI()*$B12/Vandløb!$C$3)+EXP(-(5*PI())*(5*PI())*(Vandløb!Q$13/Vandløb!$C$3)*Vandløb!$C$6/(Vandløb!$C$4*Vandløb!$C$3))*COS(5*PI()*$B12/Vandløb!$C$3)+EXP(-(6*PI())*(6*PI())*(Vandløb!Q$13/Vandløb!$C$3)*Vandløb!$C$6/(Vandløb!$C$4*Vandløb!$C$3))*COS(6*PI()*$B12/Vandløb!$C$3)+EXP(-(7*PI())*(7*PI())*(Vandløb!Q$13/Vandløb!$C$3)*Vandløb!$C$6/(Vandløb!$C$4*Vandløb!$C$3))*COS(7*PI()*$B12/Vandløb!$C$3)+EXP(-(8*PI())*(8*PI())*(Vandløb!Q$13/Vandløb!$C$3)*Vandløb!$C$6/(Vandløb!$C$4*Vandløb!$C$3))*COS(8*PI()*$B12/Vandløb!$C$3)+EXP(-(9*PI())*(9*PI())*(Vandløb!Q$13/Vandløb!$C$3)*Vandløb!$C$6/(Vandløb!$C$4*Vandløb!$C$3))*COS(9*PI()*$B12/Vandløb!$C$3)+EXP(-(10*PI())*(10*PI())*(Vandløb!Q$13/Vandløb!$C$3)*Vandløb!$C$6/(Vandløb!$C$4*Vandløb!$C$3))*COS(10*PI()*$B12/Vandløb!$C$3))*2+1)*Vandløb!$C$7*Vandløb!$C$8/(Vandløb!$C$5+Vandløb!$C$7))/Vandløb!$C$8)</f>
        <v>51.297046100018292</v>
      </c>
      <c r="Q12" s="46">
        <f>1/((((+EXP(-(1*PI())*(1*PI())*(Vandløb!R$13/Vandløb!$C$3)*Vandløb!$C$6/(Vandløb!$C$4*Vandløb!$C$3))*COS(1*PI()*$B12/Vandløb!$C$3)+EXP(-(2*PI())*(2*PI())*(Vandløb!R$13/Vandløb!$C$3)*Vandløb!$C$6/(Vandløb!$C$4*Vandløb!$C$3))*COS(2*PI()*$B12/Vandløb!$C$3)+EXP(-(3*PI())*(3*PI())*(Vandløb!R$13/Vandløb!$C$3)*Vandløb!$C$6/(Vandløb!$C$4*Vandløb!$C$3))*COS(3*PI()*$B12/Vandløb!$C$3)+EXP(-(4*PI())*(4*PI())*(Vandløb!R$13/Vandløb!$C$3)*Vandløb!$C$6/(Vandløb!$C$4*Vandløb!$C$3))*COS(4*PI()*$B12/Vandløb!$C$3)+EXP(-(5*PI())*(5*PI())*(Vandløb!R$13/Vandløb!$C$3)*Vandløb!$C$6/(Vandløb!$C$4*Vandløb!$C$3))*COS(5*PI()*$B12/Vandløb!$C$3)+EXP(-(6*PI())*(6*PI())*(Vandløb!R$13/Vandløb!$C$3)*Vandløb!$C$6/(Vandløb!$C$4*Vandløb!$C$3))*COS(6*PI()*$B12/Vandløb!$C$3)+EXP(-(7*PI())*(7*PI())*(Vandløb!R$13/Vandløb!$C$3)*Vandløb!$C$6/(Vandløb!$C$4*Vandløb!$C$3))*COS(7*PI()*$B12/Vandløb!$C$3)+EXP(-(8*PI())*(8*PI())*(Vandløb!R$13/Vandløb!$C$3)*Vandløb!$C$6/(Vandløb!$C$4*Vandløb!$C$3))*COS(8*PI()*$B12/Vandløb!$C$3)+EXP(-(9*PI())*(9*PI())*(Vandløb!R$13/Vandløb!$C$3)*Vandløb!$C$6/(Vandløb!$C$4*Vandløb!$C$3))*COS(9*PI()*$B12/Vandløb!$C$3)+EXP(-(10*PI())*(10*PI())*(Vandløb!R$13/Vandløb!$C$3)*Vandløb!$C$6/(Vandløb!$C$4*Vandløb!$C$3))*COS(10*PI()*$B12/Vandløb!$C$3))*2+1)*Vandløb!$C$7*Vandløb!$C$8/(Vandløb!$C$5+Vandløb!$C$7))/Vandløb!$C$8)</f>
        <v>51.917347205719821</v>
      </c>
      <c r="R12" s="46">
        <f>1/((((+EXP(-(1*PI())*(1*PI())*(Vandløb!S$13/Vandløb!$C$3)*Vandløb!$C$6/(Vandløb!$C$4*Vandløb!$C$3))*COS(1*PI()*$B12/Vandløb!$C$3)+EXP(-(2*PI())*(2*PI())*(Vandløb!S$13/Vandløb!$C$3)*Vandløb!$C$6/(Vandløb!$C$4*Vandløb!$C$3))*COS(2*PI()*$B12/Vandløb!$C$3)+EXP(-(3*PI())*(3*PI())*(Vandløb!S$13/Vandløb!$C$3)*Vandløb!$C$6/(Vandløb!$C$4*Vandløb!$C$3))*COS(3*PI()*$B12/Vandløb!$C$3)+EXP(-(4*PI())*(4*PI())*(Vandløb!S$13/Vandløb!$C$3)*Vandløb!$C$6/(Vandløb!$C$4*Vandløb!$C$3))*COS(4*PI()*$B12/Vandløb!$C$3)+EXP(-(5*PI())*(5*PI())*(Vandløb!S$13/Vandløb!$C$3)*Vandløb!$C$6/(Vandløb!$C$4*Vandløb!$C$3))*COS(5*PI()*$B12/Vandløb!$C$3)+EXP(-(6*PI())*(6*PI())*(Vandløb!S$13/Vandløb!$C$3)*Vandløb!$C$6/(Vandløb!$C$4*Vandløb!$C$3))*COS(6*PI()*$B12/Vandløb!$C$3)+EXP(-(7*PI())*(7*PI())*(Vandløb!S$13/Vandløb!$C$3)*Vandløb!$C$6/(Vandløb!$C$4*Vandløb!$C$3))*COS(7*PI()*$B12/Vandløb!$C$3)+EXP(-(8*PI())*(8*PI())*(Vandløb!S$13/Vandløb!$C$3)*Vandløb!$C$6/(Vandløb!$C$4*Vandløb!$C$3))*COS(8*PI()*$B12/Vandløb!$C$3)+EXP(-(9*PI())*(9*PI())*(Vandløb!S$13/Vandløb!$C$3)*Vandløb!$C$6/(Vandløb!$C$4*Vandløb!$C$3))*COS(9*PI()*$B12/Vandløb!$C$3)+EXP(-(10*PI())*(10*PI())*(Vandløb!S$13/Vandløb!$C$3)*Vandløb!$C$6/(Vandløb!$C$4*Vandløb!$C$3))*COS(10*PI()*$B12/Vandløb!$C$3))*2+1)*Vandløb!$C$7*Vandløb!$C$8/(Vandløb!$C$5+Vandløb!$C$7))/Vandløb!$C$8)</f>
        <v>52.500828411497849</v>
      </c>
      <c r="S12" s="46">
        <f>1/((((+EXP(-(1*PI())*(1*PI())*(Vandløb!T$13/Vandløb!$C$3)*Vandløb!$C$6/(Vandløb!$C$4*Vandløb!$C$3))*COS(1*PI()*$B12/Vandløb!$C$3)+EXP(-(2*PI())*(2*PI())*(Vandløb!T$13/Vandløb!$C$3)*Vandløb!$C$6/(Vandløb!$C$4*Vandløb!$C$3))*COS(2*PI()*$B12/Vandløb!$C$3)+EXP(-(3*PI())*(3*PI())*(Vandløb!T$13/Vandløb!$C$3)*Vandløb!$C$6/(Vandløb!$C$4*Vandløb!$C$3))*COS(3*PI()*$B12/Vandløb!$C$3)+EXP(-(4*PI())*(4*PI())*(Vandløb!T$13/Vandløb!$C$3)*Vandløb!$C$6/(Vandløb!$C$4*Vandløb!$C$3))*COS(4*PI()*$B12/Vandløb!$C$3)+EXP(-(5*PI())*(5*PI())*(Vandløb!T$13/Vandløb!$C$3)*Vandløb!$C$6/(Vandløb!$C$4*Vandløb!$C$3))*COS(5*PI()*$B12/Vandløb!$C$3)+EXP(-(6*PI())*(6*PI())*(Vandløb!T$13/Vandløb!$C$3)*Vandløb!$C$6/(Vandløb!$C$4*Vandløb!$C$3))*COS(6*PI()*$B12/Vandløb!$C$3)+EXP(-(7*PI())*(7*PI())*(Vandløb!T$13/Vandløb!$C$3)*Vandløb!$C$6/(Vandløb!$C$4*Vandløb!$C$3))*COS(7*PI()*$B12/Vandløb!$C$3)+EXP(-(8*PI())*(8*PI())*(Vandløb!T$13/Vandløb!$C$3)*Vandløb!$C$6/(Vandløb!$C$4*Vandløb!$C$3))*COS(8*PI()*$B12/Vandløb!$C$3)+EXP(-(9*PI())*(9*PI())*(Vandløb!T$13/Vandløb!$C$3)*Vandløb!$C$6/(Vandløb!$C$4*Vandløb!$C$3))*COS(9*PI()*$B12/Vandløb!$C$3)+EXP(-(10*PI())*(10*PI())*(Vandløb!T$13/Vandløb!$C$3)*Vandløb!$C$6/(Vandløb!$C$4*Vandløb!$C$3))*COS(10*PI()*$B12/Vandløb!$C$3))*2+1)*Vandløb!$C$7*Vandløb!$C$8/(Vandløb!$C$5+Vandløb!$C$7))/Vandløb!$C$8)</f>
        <v>53.043399732144465</v>
      </c>
      <c r="T12" s="46">
        <f>1/((((+EXP(-(1*PI())*(1*PI())*(Vandløb!U$13/Vandløb!$C$3)*Vandløb!$C$6/(Vandløb!$C$4*Vandløb!$C$3))*COS(1*PI()*$B12/Vandløb!$C$3)+EXP(-(2*PI())*(2*PI())*(Vandløb!U$13/Vandløb!$C$3)*Vandløb!$C$6/(Vandløb!$C$4*Vandløb!$C$3))*COS(2*PI()*$B12/Vandløb!$C$3)+EXP(-(3*PI())*(3*PI())*(Vandløb!U$13/Vandløb!$C$3)*Vandløb!$C$6/(Vandløb!$C$4*Vandløb!$C$3))*COS(3*PI()*$B12/Vandløb!$C$3)+EXP(-(4*PI())*(4*PI())*(Vandløb!U$13/Vandløb!$C$3)*Vandløb!$C$6/(Vandløb!$C$4*Vandløb!$C$3))*COS(4*PI()*$B12/Vandløb!$C$3)+EXP(-(5*PI())*(5*PI())*(Vandløb!U$13/Vandløb!$C$3)*Vandløb!$C$6/(Vandløb!$C$4*Vandløb!$C$3))*COS(5*PI()*$B12/Vandløb!$C$3)+EXP(-(6*PI())*(6*PI())*(Vandløb!U$13/Vandløb!$C$3)*Vandløb!$C$6/(Vandløb!$C$4*Vandløb!$C$3))*COS(6*PI()*$B12/Vandløb!$C$3)+EXP(-(7*PI())*(7*PI())*(Vandløb!U$13/Vandløb!$C$3)*Vandløb!$C$6/(Vandløb!$C$4*Vandløb!$C$3))*COS(7*PI()*$B12/Vandløb!$C$3)+EXP(-(8*PI())*(8*PI())*(Vandløb!U$13/Vandløb!$C$3)*Vandløb!$C$6/(Vandløb!$C$4*Vandløb!$C$3))*COS(8*PI()*$B12/Vandløb!$C$3)+EXP(-(9*PI())*(9*PI())*(Vandløb!U$13/Vandløb!$C$3)*Vandløb!$C$6/(Vandløb!$C$4*Vandløb!$C$3))*COS(9*PI()*$B12/Vandløb!$C$3)+EXP(-(10*PI())*(10*PI())*(Vandløb!U$13/Vandløb!$C$3)*Vandløb!$C$6/(Vandløb!$C$4*Vandløb!$C$3))*COS(10*PI()*$B12/Vandløb!$C$3))*2+1)*Vandløb!$C$7*Vandløb!$C$8/(Vandløb!$C$5+Vandløb!$C$7))/Vandløb!$C$8)</f>
        <v>53.543721512986004</v>
      </c>
      <c r="U12" s="46">
        <f>1/((((+EXP(-(1*PI())*(1*PI())*(Vandløb!V$13/Vandløb!$C$3)*Vandløb!$C$6/(Vandløb!$C$4*Vandløb!$C$3))*COS(1*PI()*$B12/Vandløb!$C$3)+EXP(-(2*PI())*(2*PI())*(Vandløb!V$13/Vandløb!$C$3)*Vandløb!$C$6/(Vandløb!$C$4*Vandløb!$C$3))*COS(2*PI()*$B12/Vandløb!$C$3)+EXP(-(3*PI())*(3*PI())*(Vandløb!V$13/Vandløb!$C$3)*Vandløb!$C$6/(Vandløb!$C$4*Vandløb!$C$3))*COS(3*PI()*$B12/Vandløb!$C$3)+EXP(-(4*PI())*(4*PI())*(Vandløb!V$13/Vandløb!$C$3)*Vandløb!$C$6/(Vandløb!$C$4*Vandløb!$C$3))*COS(4*PI()*$B12/Vandløb!$C$3)+EXP(-(5*PI())*(5*PI())*(Vandløb!V$13/Vandløb!$C$3)*Vandløb!$C$6/(Vandløb!$C$4*Vandløb!$C$3))*COS(5*PI()*$B12/Vandløb!$C$3)+EXP(-(6*PI())*(6*PI())*(Vandløb!V$13/Vandløb!$C$3)*Vandløb!$C$6/(Vandløb!$C$4*Vandløb!$C$3))*COS(6*PI()*$B12/Vandløb!$C$3)+EXP(-(7*PI())*(7*PI())*(Vandløb!V$13/Vandløb!$C$3)*Vandløb!$C$6/(Vandløb!$C$4*Vandløb!$C$3))*COS(7*PI()*$B12/Vandløb!$C$3)+EXP(-(8*PI())*(8*PI())*(Vandløb!V$13/Vandløb!$C$3)*Vandløb!$C$6/(Vandløb!$C$4*Vandløb!$C$3))*COS(8*PI()*$B12/Vandløb!$C$3)+EXP(-(9*PI())*(9*PI())*(Vandløb!V$13/Vandløb!$C$3)*Vandløb!$C$6/(Vandløb!$C$4*Vandløb!$C$3))*COS(9*PI()*$B12/Vandløb!$C$3)+EXP(-(10*PI())*(10*PI())*(Vandløb!V$13/Vandløb!$C$3)*Vandløb!$C$6/(Vandløb!$C$4*Vandløb!$C$3))*COS(10*PI()*$B12/Vandløb!$C$3))*2+1)*Vandløb!$C$7*Vandløb!$C$8/(Vandløb!$C$5+Vandløb!$C$7))/Vandløb!$C$8)</f>
        <v>54.002202073889357</v>
      </c>
      <c r="V12" s="46">
        <f>1/((((+EXP(-(1*PI())*(1*PI())*(Vandløb!W$13/Vandløb!$C$3)*Vandløb!$C$6/(Vandløb!$C$4*Vandløb!$C$3))*COS(1*PI()*$B12/Vandløb!$C$3)+EXP(-(2*PI())*(2*PI())*(Vandløb!W$13/Vandløb!$C$3)*Vandløb!$C$6/(Vandløb!$C$4*Vandløb!$C$3))*COS(2*PI()*$B12/Vandløb!$C$3)+EXP(-(3*PI())*(3*PI())*(Vandløb!W$13/Vandløb!$C$3)*Vandløb!$C$6/(Vandløb!$C$4*Vandløb!$C$3))*COS(3*PI()*$B12/Vandløb!$C$3)+EXP(-(4*PI())*(4*PI())*(Vandløb!W$13/Vandløb!$C$3)*Vandløb!$C$6/(Vandløb!$C$4*Vandløb!$C$3))*COS(4*PI()*$B12/Vandløb!$C$3)+EXP(-(5*PI())*(5*PI())*(Vandløb!W$13/Vandløb!$C$3)*Vandløb!$C$6/(Vandløb!$C$4*Vandløb!$C$3))*COS(5*PI()*$B12/Vandløb!$C$3)+EXP(-(6*PI())*(6*PI())*(Vandløb!W$13/Vandløb!$C$3)*Vandløb!$C$6/(Vandløb!$C$4*Vandløb!$C$3))*COS(6*PI()*$B12/Vandløb!$C$3)+EXP(-(7*PI())*(7*PI())*(Vandløb!W$13/Vandløb!$C$3)*Vandløb!$C$6/(Vandløb!$C$4*Vandløb!$C$3))*COS(7*PI()*$B12/Vandløb!$C$3)+EXP(-(8*PI())*(8*PI())*(Vandløb!W$13/Vandløb!$C$3)*Vandløb!$C$6/(Vandløb!$C$4*Vandløb!$C$3))*COS(8*PI()*$B12/Vandløb!$C$3)+EXP(-(9*PI())*(9*PI())*(Vandløb!W$13/Vandløb!$C$3)*Vandløb!$C$6/(Vandløb!$C$4*Vandløb!$C$3))*COS(9*PI()*$B12/Vandløb!$C$3)+EXP(-(10*PI())*(10*PI())*(Vandløb!W$13/Vandløb!$C$3)*Vandløb!$C$6/(Vandløb!$C$4*Vandløb!$C$3))*COS(10*PI()*$B12/Vandløb!$C$3))*2+1)*Vandløb!$C$7*Vandløb!$C$8/(Vandløb!$C$5+Vandløb!$C$7))/Vandløb!$C$8)</f>
        <v>54.420331432112164</v>
      </c>
      <c r="W12" s="46">
        <f>1/((((+EXP(-(1*PI())*(1*PI())*(Vandløb!X$13/Vandløb!$C$3)*Vandløb!$C$6/(Vandløb!$C$4*Vandløb!$C$3))*COS(1*PI()*$B12/Vandløb!$C$3)+EXP(-(2*PI())*(2*PI())*(Vandløb!X$13/Vandløb!$C$3)*Vandløb!$C$6/(Vandløb!$C$4*Vandløb!$C$3))*COS(2*PI()*$B12/Vandløb!$C$3)+EXP(-(3*PI())*(3*PI())*(Vandløb!X$13/Vandløb!$C$3)*Vandløb!$C$6/(Vandløb!$C$4*Vandløb!$C$3))*COS(3*PI()*$B12/Vandløb!$C$3)+EXP(-(4*PI())*(4*PI())*(Vandløb!X$13/Vandløb!$C$3)*Vandløb!$C$6/(Vandløb!$C$4*Vandløb!$C$3))*COS(4*PI()*$B12/Vandløb!$C$3)+EXP(-(5*PI())*(5*PI())*(Vandløb!X$13/Vandløb!$C$3)*Vandløb!$C$6/(Vandløb!$C$4*Vandløb!$C$3))*COS(5*PI()*$B12/Vandløb!$C$3)+EXP(-(6*PI())*(6*PI())*(Vandløb!X$13/Vandløb!$C$3)*Vandløb!$C$6/(Vandløb!$C$4*Vandløb!$C$3))*COS(6*PI()*$B12/Vandløb!$C$3)+EXP(-(7*PI())*(7*PI())*(Vandløb!X$13/Vandløb!$C$3)*Vandløb!$C$6/(Vandløb!$C$4*Vandløb!$C$3))*COS(7*PI()*$B12/Vandløb!$C$3)+EXP(-(8*PI())*(8*PI())*(Vandløb!X$13/Vandløb!$C$3)*Vandløb!$C$6/(Vandløb!$C$4*Vandløb!$C$3))*COS(8*PI()*$B12/Vandløb!$C$3)+EXP(-(9*PI())*(9*PI())*(Vandløb!X$13/Vandløb!$C$3)*Vandløb!$C$6/(Vandløb!$C$4*Vandløb!$C$3))*COS(9*PI()*$B12/Vandløb!$C$3)+EXP(-(10*PI())*(10*PI())*(Vandløb!X$13/Vandløb!$C$3)*Vandløb!$C$6/(Vandløb!$C$4*Vandløb!$C$3))*COS(10*PI()*$B12/Vandløb!$C$3))*2+1)*Vandløb!$C$7*Vandløb!$C$8/(Vandløb!$C$5+Vandløb!$C$7))/Vandløb!$C$8)</f>
        <v>54.800237380224395</v>
      </c>
      <c r="X12" s="46">
        <f>1/((((+EXP(-(1*PI())*(1*PI())*(Vandløb!Y$13/Vandløb!$C$3)*Vandløb!$C$6/(Vandløb!$C$4*Vandløb!$C$3))*COS(1*PI()*$B12/Vandløb!$C$3)+EXP(-(2*PI())*(2*PI())*(Vandløb!Y$13/Vandløb!$C$3)*Vandløb!$C$6/(Vandløb!$C$4*Vandløb!$C$3))*COS(2*PI()*$B12/Vandløb!$C$3)+EXP(-(3*PI())*(3*PI())*(Vandløb!Y$13/Vandløb!$C$3)*Vandløb!$C$6/(Vandløb!$C$4*Vandløb!$C$3))*COS(3*PI()*$B12/Vandløb!$C$3)+EXP(-(4*PI())*(4*PI())*(Vandløb!Y$13/Vandløb!$C$3)*Vandløb!$C$6/(Vandløb!$C$4*Vandløb!$C$3))*COS(4*PI()*$B12/Vandløb!$C$3)+EXP(-(5*PI())*(5*PI())*(Vandløb!Y$13/Vandløb!$C$3)*Vandløb!$C$6/(Vandløb!$C$4*Vandløb!$C$3))*COS(5*PI()*$B12/Vandløb!$C$3)+EXP(-(6*PI())*(6*PI())*(Vandløb!Y$13/Vandløb!$C$3)*Vandløb!$C$6/(Vandløb!$C$4*Vandløb!$C$3))*COS(6*PI()*$B12/Vandløb!$C$3)+EXP(-(7*PI())*(7*PI())*(Vandløb!Y$13/Vandløb!$C$3)*Vandløb!$C$6/(Vandløb!$C$4*Vandløb!$C$3))*COS(7*PI()*$B12/Vandløb!$C$3)+EXP(-(8*PI())*(8*PI())*(Vandløb!Y$13/Vandløb!$C$3)*Vandløb!$C$6/(Vandløb!$C$4*Vandløb!$C$3))*COS(8*PI()*$B12/Vandløb!$C$3)+EXP(-(9*PI())*(9*PI())*(Vandløb!Y$13/Vandløb!$C$3)*Vandløb!$C$6/(Vandløb!$C$4*Vandløb!$C$3))*COS(9*PI()*$B12/Vandløb!$C$3)+EXP(-(10*PI())*(10*PI())*(Vandløb!Y$13/Vandløb!$C$3)*Vandløb!$C$6/(Vandløb!$C$4*Vandløb!$C$3))*COS(10*PI()*$B12/Vandløb!$C$3))*2+1)*Vandløb!$C$7*Vandløb!$C$8/(Vandløb!$C$5+Vandløb!$C$7))/Vandløb!$C$8)</f>
        <v>55.144390374155684</v>
      </c>
      <c r="Y12" s="46">
        <f>1/((((+EXP(-(1*PI())*(1*PI())*(Vandløb!Z$13/Vandløb!$C$3)*Vandløb!$C$6/(Vandløb!$C$4*Vandløb!$C$3))*COS(1*PI()*$B12/Vandløb!$C$3)+EXP(-(2*PI())*(2*PI())*(Vandløb!Z$13/Vandløb!$C$3)*Vandløb!$C$6/(Vandløb!$C$4*Vandløb!$C$3))*COS(2*PI()*$B12/Vandløb!$C$3)+EXP(-(3*PI())*(3*PI())*(Vandløb!Z$13/Vandløb!$C$3)*Vandløb!$C$6/(Vandløb!$C$4*Vandløb!$C$3))*COS(3*PI()*$B12/Vandløb!$C$3)+EXP(-(4*PI())*(4*PI())*(Vandløb!Z$13/Vandløb!$C$3)*Vandløb!$C$6/(Vandløb!$C$4*Vandløb!$C$3))*COS(4*PI()*$B12/Vandløb!$C$3)+EXP(-(5*PI())*(5*PI())*(Vandløb!Z$13/Vandløb!$C$3)*Vandløb!$C$6/(Vandløb!$C$4*Vandløb!$C$3))*COS(5*PI()*$B12/Vandløb!$C$3)+EXP(-(6*PI())*(6*PI())*(Vandløb!Z$13/Vandløb!$C$3)*Vandløb!$C$6/(Vandløb!$C$4*Vandløb!$C$3))*COS(6*PI()*$B12/Vandløb!$C$3)+EXP(-(7*PI())*(7*PI())*(Vandløb!Z$13/Vandløb!$C$3)*Vandløb!$C$6/(Vandløb!$C$4*Vandløb!$C$3))*COS(7*PI()*$B12/Vandløb!$C$3)+EXP(-(8*PI())*(8*PI())*(Vandløb!Z$13/Vandløb!$C$3)*Vandløb!$C$6/(Vandløb!$C$4*Vandløb!$C$3))*COS(8*PI()*$B12/Vandløb!$C$3)+EXP(-(9*PI())*(9*PI())*(Vandløb!Z$13/Vandløb!$C$3)*Vandløb!$C$6/(Vandløb!$C$4*Vandløb!$C$3))*COS(9*PI()*$B12/Vandløb!$C$3)+EXP(-(10*PI())*(10*PI())*(Vandløb!Z$13/Vandløb!$C$3)*Vandløb!$C$6/(Vandløb!$C$4*Vandløb!$C$3))*COS(10*PI()*$B12/Vandløb!$C$3))*2+1)*Vandløb!$C$7*Vandløb!$C$8/(Vandløb!$C$5+Vandløb!$C$7))/Vandløb!$C$8)</f>
        <v>55.455408651948204</v>
      </c>
      <c r="Z12" s="46">
        <f>1/((((+EXP(-(1*PI())*(1*PI())*(Vandløb!AA$13/Vandløb!$C$3)*Vandløb!$C$6/(Vandløb!$C$4*Vandløb!$C$3))*COS(1*PI()*$B12/Vandløb!$C$3)+EXP(-(2*PI())*(2*PI())*(Vandløb!AA$13/Vandløb!$C$3)*Vandløb!$C$6/(Vandløb!$C$4*Vandløb!$C$3))*COS(2*PI()*$B12/Vandløb!$C$3)+EXP(-(3*PI())*(3*PI())*(Vandløb!AA$13/Vandløb!$C$3)*Vandløb!$C$6/(Vandløb!$C$4*Vandløb!$C$3))*COS(3*PI()*$B12/Vandløb!$C$3)+EXP(-(4*PI())*(4*PI())*(Vandløb!AA$13/Vandløb!$C$3)*Vandløb!$C$6/(Vandløb!$C$4*Vandløb!$C$3))*COS(4*PI()*$B12/Vandløb!$C$3)+EXP(-(5*PI())*(5*PI())*(Vandløb!AA$13/Vandløb!$C$3)*Vandløb!$C$6/(Vandløb!$C$4*Vandløb!$C$3))*COS(5*PI()*$B12/Vandløb!$C$3)+EXP(-(6*PI())*(6*PI())*(Vandløb!AA$13/Vandløb!$C$3)*Vandløb!$C$6/(Vandløb!$C$4*Vandløb!$C$3))*COS(6*PI()*$B12/Vandløb!$C$3)+EXP(-(7*PI())*(7*PI())*(Vandløb!AA$13/Vandløb!$C$3)*Vandløb!$C$6/(Vandløb!$C$4*Vandløb!$C$3))*COS(7*PI()*$B12/Vandløb!$C$3)+EXP(-(8*PI())*(8*PI())*(Vandløb!AA$13/Vandløb!$C$3)*Vandløb!$C$6/(Vandløb!$C$4*Vandløb!$C$3))*COS(8*PI()*$B12/Vandløb!$C$3)+EXP(-(9*PI())*(9*PI())*(Vandløb!AA$13/Vandløb!$C$3)*Vandløb!$C$6/(Vandløb!$C$4*Vandløb!$C$3))*COS(9*PI()*$B12/Vandløb!$C$3)+EXP(-(10*PI())*(10*PI())*(Vandløb!AA$13/Vandløb!$C$3)*Vandløb!$C$6/(Vandløb!$C$4*Vandløb!$C$3))*COS(10*PI()*$B12/Vandløb!$C$3))*2+1)*Vandløb!$C$7*Vandløb!$C$8/(Vandløb!$C$5+Vandløb!$C$7))/Vandløb!$C$8)</f>
        <v>55.735931091061218</v>
      </c>
      <c r="AA12" s="46">
        <f>1/((((+EXP(-(1*PI())*(1*PI())*(Vandløb!AB$13/Vandløb!$C$3)*Vandløb!$C$6/(Vandløb!$C$4*Vandløb!$C$3))*COS(1*PI()*$B12/Vandløb!$C$3)+EXP(-(2*PI())*(2*PI())*(Vandløb!AB$13/Vandløb!$C$3)*Vandløb!$C$6/(Vandløb!$C$4*Vandløb!$C$3))*COS(2*PI()*$B12/Vandløb!$C$3)+EXP(-(3*PI())*(3*PI())*(Vandløb!AB$13/Vandløb!$C$3)*Vandløb!$C$6/(Vandløb!$C$4*Vandløb!$C$3))*COS(3*PI()*$B12/Vandløb!$C$3)+EXP(-(4*PI())*(4*PI())*(Vandløb!AB$13/Vandløb!$C$3)*Vandløb!$C$6/(Vandløb!$C$4*Vandløb!$C$3))*COS(4*PI()*$B12/Vandløb!$C$3)+EXP(-(5*PI())*(5*PI())*(Vandløb!AB$13/Vandløb!$C$3)*Vandløb!$C$6/(Vandløb!$C$4*Vandløb!$C$3))*COS(5*PI()*$B12/Vandløb!$C$3)+EXP(-(6*PI())*(6*PI())*(Vandløb!AB$13/Vandløb!$C$3)*Vandløb!$C$6/(Vandløb!$C$4*Vandløb!$C$3))*COS(6*PI()*$B12/Vandløb!$C$3)+EXP(-(7*PI())*(7*PI())*(Vandløb!AB$13/Vandløb!$C$3)*Vandløb!$C$6/(Vandløb!$C$4*Vandløb!$C$3))*COS(7*PI()*$B12/Vandløb!$C$3)+EXP(-(8*PI())*(8*PI())*(Vandløb!AB$13/Vandløb!$C$3)*Vandløb!$C$6/(Vandløb!$C$4*Vandløb!$C$3))*COS(8*PI()*$B12/Vandløb!$C$3)+EXP(-(9*PI())*(9*PI())*(Vandløb!AB$13/Vandløb!$C$3)*Vandløb!$C$6/(Vandløb!$C$4*Vandløb!$C$3))*COS(9*PI()*$B12/Vandløb!$C$3)+EXP(-(10*PI())*(10*PI())*(Vandløb!AB$13/Vandløb!$C$3)*Vandløb!$C$6/(Vandløb!$C$4*Vandløb!$C$3))*COS(10*PI()*$B12/Vandløb!$C$3))*2+1)*Vandløb!$C$7*Vandløb!$C$8/(Vandløb!$C$5+Vandløb!$C$7))/Vandløb!$C$8)</f>
        <v>55.988535912776484</v>
      </c>
      <c r="AB12" s="47">
        <f>1/((((+EXP(-(1*PI())*(1*PI())*(Vandløb!AC$13/Vandløb!$C$3)*Vandløb!$C$6/(Vandløb!$C$4*Vandløb!$C$3))*COS(1*PI()*$B12/Vandløb!$C$3)+EXP(-(2*PI())*(2*PI())*(Vandløb!AC$13/Vandløb!$C$3)*Vandløb!$C$6/(Vandløb!$C$4*Vandløb!$C$3))*COS(2*PI()*$B12/Vandløb!$C$3)+EXP(-(3*PI())*(3*PI())*(Vandløb!AC$13/Vandløb!$C$3)*Vandløb!$C$6/(Vandløb!$C$4*Vandløb!$C$3))*COS(3*PI()*$B12/Vandløb!$C$3)+EXP(-(4*PI())*(4*PI())*(Vandløb!AC$13/Vandløb!$C$3)*Vandløb!$C$6/(Vandløb!$C$4*Vandløb!$C$3))*COS(4*PI()*$B12/Vandløb!$C$3)+EXP(-(5*PI())*(5*PI())*(Vandløb!AC$13/Vandløb!$C$3)*Vandløb!$C$6/(Vandløb!$C$4*Vandløb!$C$3))*COS(5*PI()*$B12/Vandløb!$C$3)+EXP(-(6*PI())*(6*PI())*(Vandløb!AC$13/Vandløb!$C$3)*Vandløb!$C$6/(Vandløb!$C$4*Vandløb!$C$3))*COS(6*PI()*$B12/Vandløb!$C$3)+EXP(-(7*PI())*(7*PI())*(Vandløb!AC$13/Vandløb!$C$3)*Vandløb!$C$6/(Vandløb!$C$4*Vandløb!$C$3))*COS(7*PI()*$B12/Vandløb!$C$3)+EXP(-(8*PI())*(8*PI())*(Vandløb!AC$13/Vandløb!$C$3)*Vandløb!$C$6/(Vandløb!$C$4*Vandløb!$C$3))*COS(8*PI()*$B12/Vandløb!$C$3)+EXP(-(9*PI())*(9*PI())*(Vandløb!AC$13/Vandløb!$C$3)*Vandløb!$C$6/(Vandløb!$C$4*Vandløb!$C$3))*COS(9*PI()*$B12/Vandløb!$C$3)+EXP(-(10*PI())*(10*PI())*(Vandløb!AC$13/Vandløb!$C$3)*Vandløb!$C$6/(Vandløb!$C$4*Vandløb!$C$3))*COS(10*PI()*$B12/Vandløb!$C$3))*2+1)*Vandløb!$C$7*Vandløb!$C$8/(Vandløb!$C$5+Vandløb!$C$7))/Vandløb!$C$8)</f>
        <v>56.215690417728716</v>
      </c>
    </row>
    <row r="13" spans="2:28" x14ac:dyDescent="0.2">
      <c r="B13" s="35">
        <f>Vandløb!$K$9*9</f>
        <v>3.6</v>
      </c>
      <c r="C13" s="45">
        <f>1/((((+EXP(-(1*PI())*(1*PI())*(Vandløb!D$13/Vandløb!$C$3)*Vandløb!$C$6/(Vandløb!$C$4*Vandløb!$C$3))*COS(1*PI()*$B13/Vandløb!$C$3)+EXP(-(2*PI())*(2*PI())*(Vandløb!D$13/Vandløb!$C$3)*Vandløb!$C$6/(Vandløb!$C$4*Vandløb!$C$3))*COS(2*PI()*$B13/Vandløb!$C$3)+EXP(-(3*PI())*(3*PI())*(Vandløb!D$13/Vandløb!$C$3)*Vandløb!$C$6/(Vandløb!$C$4*Vandløb!$C$3))*COS(3*PI()*$B13/Vandløb!$C$3)+EXP(-(4*PI())*(4*PI())*(Vandløb!D$13/Vandløb!$C$3)*Vandløb!$C$6/(Vandløb!$C$4*Vandløb!$C$3))*COS(4*PI()*$B13/Vandløb!$C$3)+EXP(-(5*PI())*(5*PI())*(Vandløb!D$13/Vandløb!$C$3)*Vandløb!$C$6/(Vandløb!$C$4*Vandløb!$C$3))*COS(5*PI()*$B13/Vandløb!$C$3)+EXP(-(6*PI())*(6*PI())*(Vandløb!D$13/Vandløb!$C$3)*Vandløb!$C$6/(Vandløb!$C$4*Vandløb!$C$3))*COS(6*PI()*$B13/Vandløb!$C$3)+EXP(-(7*PI())*(7*PI())*(Vandløb!D$13/Vandløb!$C$3)*Vandløb!$C$6/(Vandløb!$C$4*Vandløb!$C$3))*COS(7*PI()*$B13/Vandløb!$C$3)+EXP(-(8*PI())*(8*PI())*(Vandløb!D$13/Vandløb!$C$3)*Vandløb!$C$6/(Vandløb!$C$4*Vandløb!$C$3))*COS(8*PI()*$B13/Vandløb!$C$3)+EXP(-(9*PI())*(9*PI())*(Vandløb!D$13/Vandløb!$C$3)*Vandløb!$C$6/(Vandløb!$C$4*Vandløb!$C$3))*COS(9*PI()*$B13/Vandløb!$C$3)+EXP(-(10*PI())*(10*PI())*(Vandløb!D$13/Vandløb!$C$3)*Vandløb!$C$6/(Vandløb!$C$4*Vandløb!$C$3))*COS(10*PI()*$B13/Vandløb!$C$3))*2+1)*Vandløb!$C$7*Vandløb!$C$8/(Vandløb!$C$5+Vandløb!$C$7))/Vandløb!$C$8)</f>
        <v>18473.651677582111</v>
      </c>
      <c r="D13" s="46">
        <f>1/((((+EXP(-(1*PI())*(1*PI())*(Vandløb!E$13/Vandløb!$C$3)*Vandløb!$C$6/(Vandløb!$C$4*Vandløb!$C$3))*COS(1*PI()*$B13/Vandløb!$C$3)+EXP(-(2*PI())*(2*PI())*(Vandløb!E$13/Vandløb!$C$3)*Vandløb!$C$6/(Vandløb!$C$4*Vandløb!$C$3))*COS(2*PI()*$B13/Vandløb!$C$3)+EXP(-(3*PI())*(3*PI())*(Vandløb!E$13/Vandløb!$C$3)*Vandløb!$C$6/(Vandløb!$C$4*Vandløb!$C$3))*COS(3*PI()*$B13/Vandløb!$C$3)+EXP(-(4*PI())*(4*PI())*(Vandløb!E$13/Vandløb!$C$3)*Vandløb!$C$6/(Vandløb!$C$4*Vandløb!$C$3))*COS(4*PI()*$B13/Vandløb!$C$3)+EXP(-(5*PI())*(5*PI())*(Vandløb!E$13/Vandløb!$C$3)*Vandløb!$C$6/(Vandløb!$C$4*Vandløb!$C$3))*COS(5*PI()*$B13/Vandløb!$C$3)+EXP(-(6*PI())*(6*PI())*(Vandløb!E$13/Vandløb!$C$3)*Vandløb!$C$6/(Vandløb!$C$4*Vandløb!$C$3))*COS(6*PI()*$B13/Vandløb!$C$3)+EXP(-(7*PI())*(7*PI())*(Vandløb!E$13/Vandløb!$C$3)*Vandløb!$C$6/(Vandløb!$C$4*Vandløb!$C$3))*COS(7*PI()*$B13/Vandløb!$C$3)+EXP(-(8*PI())*(8*PI())*(Vandløb!E$13/Vandløb!$C$3)*Vandløb!$C$6/(Vandløb!$C$4*Vandløb!$C$3))*COS(8*PI()*$B13/Vandløb!$C$3)+EXP(-(9*PI())*(9*PI())*(Vandløb!E$13/Vandløb!$C$3)*Vandløb!$C$6/(Vandløb!$C$4*Vandløb!$C$3))*COS(9*PI()*$B13/Vandløb!$C$3)+EXP(-(10*PI())*(10*PI())*(Vandløb!E$13/Vandløb!$C$3)*Vandløb!$C$6/(Vandløb!$C$4*Vandløb!$C$3))*COS(10*PI()*$B13/Vandløb!$C$3))*2+1)*Vandløb!$C$7*Vandløb!$C$8/(Vandløb!$C$5+Vandløb!$C$7))/Vandløb!$C$8)</f>
        <v>838.7906443394287</v>
      </c>
      <c r="E13" s="46">
        <f>1/((((+EXP(-(1*PI())*(1*PI())*(Vandløb!F$13/Vandløb!$C$3)*Vandløb!$C$6/(Vandløb!$C$4*Vandløb!$C$3))*COS(1*PI()*$B13/Vandløb!$C$3)+EXP(-(2*PI())*(2*PI())*(Vandløb!F$13/Vandløb!$C$3)*Vandløb!$C$6/(Vandløb!$C$4*Vandløb!$C$3))*COS(2*PI()*$B13/Vandløb!$C$3)+EXP(-(3*PI())*(3*PI())*(Vandløb!F$13/Vandløb!$C$3)*Vandløb!$C$6/(Vandløb!$C$4*Vandløb!$C$3))*COS(3*PI()*$B13/Vandløb!$C$3)+EXP(-(4*PI())*(4*PI())*(Vandløb!F$13/Vandløb!$C$3)*Vandløb!$C$6/(Vandløb!$C$4*Vandløb!$C$3))*COS(4*PI()*$B13/Vandløb!$C$3)+EXP(-(5*PI())*(5*PI())*(Vandløb!F$13/Vandløb!$C$3)*Vandløb!$C$6/(Vandløb!$C$4*Vandløb!$C$3))*COS(5*PI()*$B13/Vandløb!$C$3)+EXP(-(6*PI())*(6*PI())*(Vandløb!F$13/Vandløb!$C$3)*Vandløb!$C$6/(Vandløb!$C$4*Vandløb!$C$3))*COS(6*PI()*$B13/Vandløb!$C$3)+EXP(-(7*PI())*(7*PI())*(Vandløb!F$13/Vandløb!$C$3)*Vandløb!$C$6/(Vandløb!$C$4*Vandløb!$C$3))*COS(7*PI()*$B13/Vandløb!$C$3)+EXP(-(8*PI())*(8*PI())*(Vandløb!F$13/Vandløb!$C$3)*Vandløb!$C$6/(Vandløb!$C$4*Vandløb!$C$3))*COS(8*PI()*$B13/Vandløb!$C$3)+EXP(-(9*PI())*(9*PI())*(Vandløb!F$13/Vandløb!$C$3)*Vandløb!$C$6/(Vandløb!$C$4*Vandløb!$C$3))*COS(9*PI()*$B13/Vandløb!$C$3)+EXP(-(10*PI())*(10*PI())*(Vandløb!F$13/Vandløb!$C$3)*Vandløb!$C$6/(Vandløb!$C$4*Vandløb!$C$3))*COS(10*PI()*$B13/Vandløb!$C$3))*2+1)*Vandløb!$C$7*Vandløb!$C$8/(Vandløb!$C$5+Vandløb!$C$7))/Vandløb!$C$8)</f>
        <v>136.80533344761324</v>
      </c>
      <c r="F13" s="46">
        <f>1/((((+EXP(-(1*PI())*(1*PI())*(Vandløb!G$13/Vandløb!$C$3)*Vandløb!$C$6/(Vandløb!$C$4*Vandløb!$C$3))*COS(1*PI()*$B13/Vandløb!$C$3)+EXP(-(2*PI())*(2*PI())*(Vandløb!G$13/Vandløb!$C$3)*Vandløb!$C$6/(Vandløb!$C$4*Vandløb!$C$3))*COS(2*PI()*$B13/Vandløb!$C$3)+EXP(-(3*PI())*(3*PI())*(Vandløb!G$13/Vandløb!$C$3)*Vandløb!$C$6/(Vandløb!$C$4*Vandløb!$C$3))*COS(3*PI()*$B13/Vandløb!$C$3)+EXP(-(4*PI())*(4*PI())*(Vandløb!G$13/Vandløb!$C$3)*Vandløb!$C$6/(Vandløb!$C$4*Vandløb!$C$3))*COS(4*PI()*$B13/Vandløb!$C$3)+EXP(-(5*PI())*(5*PI())*(Vandløb!G$13/Vandløb!$C$3)*Vandløb!$C$6/(Vandløb!$C$4*Vandløb!$C$3))*COS(5*PI()*$B13/Vandløb!$C$3)+EXP(-(6*PI())*(6*PI())*(Vandløb!G$13/Vandløb!$C$3)*Vandløb!$C$6/(Vandløb!$C$4*Vandløb!$C$3))*COS(6*PI()*$B13/Vandløb!$C$3)+EXP(-(7*PI())*(7*PI())*(Vandløb!G$13/Vandløb!$C$3)*Vandløb!$C$6/(Vandløb!$C$4*Vandløb!$C$3))*COS(7*PI()*$B13/Vandløb!$C$3)+EXP(-(8*PI())*(8*PI())*(Vandløb!G$13/Vandløb!$C$3)*Vandløb!$C$6/(Vandløb!$C$4*Vandløb!$C$3))*COS(8*PI()*$B13/Vandløb!$C$3)+EXP(-(9*PI())*(9*PI())*(Vandløb!G$13/Vandløb!$C$3)*Vandløb!$C$6/(Vandløb!$C$4*Vandløb!$C$3))*COS(9*PI()*$B13/Vandløb!$C$3)+EXP(-(10*PI())*(10*PI())*(Vandløb!G$13/Vandløb!$C$3)*Vandløb!$C$6/(Vandløb!$C$4*Vandløb!$C$3))*COS(10*PI()*$B13/Vandløb!$C$3))*2+1)*Vandløb!$C$7*Vandløb!$C$8/(Vandløb!$C$5+Vandløb!$C$7))/Vandløb!$C$8)</f>
        <v>81.556121053735453</v>
      </c>
      <c r="G13" s="46">
        <f>1/((((+EXP(-(1*PI())*(1*PI())*(Vandløb!H$13/Vandløb!$C$3)*Vandløb!$C$6/(Vandløb!$C$4*Vandløb!$C$3))*COS(1*PI()*$B13/Vandløb!$C$3)+EXP(-(2*PI())*(2*PI())*(Vandløb!H$13/Vandløb!$C$3)*Vandløb!$C$6/(Vandløb!$C$4*Vandløb!$C$3))*COS(2*PI()*$B13/Vandløb!$C$3)+EXP(-(3*PI())*(3*PI())*(Vandløb!H$13/Vandløb!$C$3)*Vandløb!$C$6/(Vandløb!$C$4*Vandløb!$C$3))*COS(3*PI()*$B13/Vandløb!$C$3)+EXP(-(4*PI())*(4*PI())*(Vandløb!H$13/Vandløb!$C$3)*Vandløb!$C$6/(Vandløb!$C$4*Vandløb!$C$3))*COS(4*PI()*$B13/Vandløb!$C$3)+EXP(-(5*PI())*(5*PI())*(Vandløb!H$13/Vandløb!$C$3)*Vandløb!$C$6/(Vandløb!$C$4*Vandløb!$C$3))*COS(5*PI()*$B13/Vandløb!$C$3)+EXP(-(6*PI())*(6*PI())*(Vandløb!H$13/Vandløb!$C$3)*Vandløb!$C$6/(Vandløb!$C$4*Vandløb!$C$3))*COS(6*PI()*$B13/Vandløb!$C$3)+EXP(-(7*PI())*(7*PI())*(Vandløb!H$13/Vandløb!$C$3)*Vandløb!$C$6/(Vandløb!$C$4*Vandløb!$C$3))*COS(7*PI()*$B13/Vandløb!$C$3)+EXP(-(8*PI())*(8*PI())*(Vandløb!H$13/Vandløb!$C$3)*Vandløb!$C$6/(Vandløb!$C$4*Vandløb!$C$3))*COS(8*PI()*$B13/Vandløb!$C$3)+EXP(-(9*PI())*(9*PI())*(Vandløb!H$13/Vandløb!$C$3)*Vandløb!$C$6/(Vandløb!$C$4*Vandløb!$C$3))*COS(9*PI()*$B13/Vandløb!$C$3)+EXP(-(10*PI())*(10*PI())*(Vandløb!H$13/Vandløb!$C$3)*Vandløb!$C$6/(Vandløb!$C$4*Vandløb!$C$3))*COS(10*PI()*$B13/Vandløb!$C$3))*2+1)*Vandløb!$C$7*Vandløb!$C$8/(Vandløb!$C$5+Vandløb!$C$7))/Vandløb!$C$8)</f>
        <v>65.701684214304223</v>
      </c>
      <c r="H13" s="46">
        <f>1/((((+EXP(-(1*PI())*(1*PI())*(Vandløb!I$13/Vandløb!$C$3)*Vandløb!$C$6/(Vandløb!$C$4*Vandløb!$C$3))*COS(1*PI()*$B13/Vandløb!$C$3)+EXP(-(2*PI())*(2*PI())*(Vandløb!I$13/Vandløb!$C$3)*Vandløb!$C$6/(Vandløb!$C$4*Vandløb!$C$3))*COS(2*PI()*$B13/Vandløb!$C$3)+EXP(-(3*PI())*(3*PI())*(Vandløb!I$13/Vandløb!$C$3)*Vandløb!$C$6/(Vandløb!$C$4*Vandløb!$C$3))*COS(3*PI()*$B13/Vandløb!$C$3)+EXP(-(4*PI())*(4*PI())*(Vandløb!I$13/Vandløb!$C$3)*Vandløb!$C$6/(Vandløb!$C$4*Vandløb!$C$3))*COS(4*PI()*$B13/Vandløb!$C$3)+EXP(-(5*PI())*(5*PI())*(Vandløb!I$13/Vandløb!$C$3)*Vandløb!$C$6/(Vandløb!$C$4*Vandløb!$C$3))*COS(5*PI()*$B13/Vandløb!$C$3)+EXP(-(6*PI())*(6*PI())*(Vandløb!I$13/Vandløb!$C$3)*Vandløb!$C$6/(Vandløb!$C$4*Vandløb!$C$3))*COS(6*PI()*$B13/Vandløb!$C$3)+EXP(-(7*PI())*(7*PI())*(Vandløb!I$13/Vandløb!$C$3)*Vandløb!$C$6/(Vandløb!$C$4*Vandløb!$C$3))*COS(7*PI()*$B13/Vandløb!$C$3)+EXP(-(8*PI())*(8*PI())*(Vandløb!I$13/Vandløb!$C$3)*Vandløb!$C$6/(Vandløb!$C$4*Vandløb!$C$3))*COS(8*PI()*$B13/Vandløb!$C$3)+EXP(-(9*PI())*(9*PI())*(Vandløb!I$13/Vandløb!$C$3)*Vandløb!$C$6/(Vandløb!$C$4*Vandløb!$C$3))*COS(9*PI()*$B13/Vandløb!$C$3)+EXP(-(10*PI())*(10*PI())*(Vandløb!I$13/Vandløb!$C$3)*Vandløb!$C$6/(Vandløb!$C$4*Vandløb!$C$3))*COS(10*PI()*$B13/Vandløb!$C$3))*2+1)*Vandløb!$C$7*Vandløb!$C$8/(Vandløb!$C$5+Vandløb!$C$7))/Vandløb!$C$8)</f>
        <v>59.182182581372999</v>
      </c>
      <c r="I13" s="46">
        <f>1/((((+EXP(-(1*PI())*(1*PI())*(Vandløb!J$13/Vandløb!$C$3)*Vandløb!$C$6/(Vandløb!$C$4*Vandløb!$C$3))*COS(1*PI()*$B13/Vandløb!$C$3)+EXP(-(2*PI())*(2*PI())*(Vandløb!J$13/Vandløb!$C$3)*Vandløb!$C$6/(Vandløb!$C$4*Vandløb!$C$3))*COS(2*PI()*$B13/Vandløb!$C$3)+EXP(-(3*PI())*(3*PI())*(Vandløb!J$13/Vandløb!$C$3)*Vandløb!$C$6/(Vandløb!$C$4*Vandløb!$C$3))*COS(3*PI()*$B13/Vandløb!$C$3)+EXP(-(4*PI())*(4*PI())*(Vandløb!J$13/Vandløb!$C$3)*Vandløb!$C$6/(Vandløb!$C$4*Vandløb!$C$3))*COS(4*PI()*$B13/Vandløb!$C$3)+EXP(-(5*PI())*(5*PI())*(Vandløb!J$13/Vandløb!$C$3)*Vandløb!$C$6/(Vandløb!$C$4*Vandløb!$C$3))*COS(5*PI()*$B13/Vandløb!$C$3)+EXP(-(6*PI())*(6*PI())*(Vandløb!J$13/Vandløb!$C$3)*Vandløb!$C$6/(Vandløb!$C$4*Vandløb!$C$3))*COS(6*PI()*$B13/Vandløb!$C$3)+EXP(-(7*PI())*(7*PI())*(Vandløb!J$13/Vandløb!$C$3)*Vandløb!$C$6/(Vandløb!$C$4*Vandløb!$C$3))*COS(7*PI()*$B13/Vandløb!$C$3)+EXP(-(8*PI())*(8*PI())*(Vandløb!J$13/Vandløb!$C$3)*Vandløb!$C$6/(Vandløb!$C$4*Vandløb!$C$3))*COS(8*PI()*$B13/Vandløb!$C$3)+EXP(-(9*PI())*(9*PI())*(Vandløb!J$13/Vandløb!$C$3)*Vandløb!$C$6/(Vandløb!$C$4*Vandløb!$C$3))*COS(9*PI()*$B13/Vandløb!$C$3)+EXP(-(10*PI())*(10*PI())*(Vandløb!J$13/Vandløb!$C$3)*Vandløb!$C$6/(Vandløb!$C$4*Vandløb!$C$3))*COS(10*PI()*$B13/Vandløb!$C$3))*2+1)*Vandløb!$C$7*Vandløb!$C$8/(Vandløb!$C$5+Vandløb!$C$7))/Vandløb!$C$8)</f>
        <v>56.118441556328129</v>
      </c>
      <c r="J13" s="46">
        <f>1/((((+EXP(-(1*PI())*(1*PI())*(Vandløb!K$13/Vandløb!$C$3)*Vandløb!$C$6/(Vandløb!$C$4*Vandløb!$C$3))*COS(1*PI()*$B13/Vandløb!$C$3)+EXP(-(2*PI())*(2*PI())*(Vandløb!K$13/Vandløb!$C$3)*Vandløb!$C$6/(Vandløb!$C$4*Vandløb!$C$3))*COS(2*PI()*$B13/Vandløb!$C$3)+EXP(-(3*PI())*(3*PI())*(Vandløb!K$13/Vandløb!$C$3)*Vandløb!$C$6/(Vandløb!$C$4*Vandløb!$C$3))*COS(3*PI()*$B13/Vandløb!$C$3)+EXP(-(4*PI())*(4*PI())*(Vandløb!K$13/Vandløb!$C$3)*Vandløb!$C$6/(Vandløb!$C$4*Vandløb!$C$3))*COS(4*PI()*$B13/Vandløb!$C$3)+EXP(-(5*PI())*(5*PI())*(Vandløb!K$13/Vandløb!$C$3)*Vandløb!$C$6/(Vandløb!$C$4*Vandløb!$C$3))*COS(5*PI()*$B13/Vandløb!$C$3)+EXP(-(6*PI())*(6*PI())*(Vandløb!K$13/Vandløb!$C$3)*Vandløb!$C$6/(Vandløb!$C$4*Vandløb!$C$3))*COS(6*PI()*$B13/Vandløb!$C$3)+EXP(-(7*PI())*(7*PI())*(Vandløb!K$13/Vandløb!$C$3)*Vandløb!$C$6/(Vandløb!$C$4*Vandløb!$C$3))*COS(7*PI()*$B13/Vandløb!$C$3)+EXP(-(8*PI())*(8*PI())*(Vandløb!K$13/Vandløb!$C$3)*Vandløb!$C$6/(Vandløb!$C$4*Vandløb!$C$3))*COS(8*PI()*$B13/Vandløb!$C$3)+EXP(-(9*PI())*(9*PI())*(Vandløb!K$13/Vandløb!$C$3)*Vandløb!$C$6/(Vandløb!$C$4*Vandløb!$C$3))*COS(9*PI()*$B13/Vandløb!$C$3)+EXP(-(10*PI())*(10*PI())*(Vandløb!K$13/Vandløb!$C$3)*Vandløb!$C$6/(Vandløb!$C$4*Vandløb!$C$3))*COS(10*PI()*$B13/Vandløb!$C$3))*2+1)*Vandløb!$C$7*Vandløb!$C$8/(Vandløb!$C$5+Vandløb!$C$7))/Vandløb!$C$8)</f>
        <v>54.645069855373421</v>
      </c>
      <c r="K13" s="46">
        <f>1/((((+EXP(-(1*PI())*(1*PI())*(Vandløb!L$13/Vandløb!$C$3)*Vandløb!$C$6/(Vandløb!$C$4*Vandløb!$C$3))*COS(1*PI()*$B13/Vandløb!$C$3)+EXP(-(2*PI())*(2*PI())*(Vandløb!L$13/Vandløb!$C$3)*Vandløb!$C$6/(Vandløb!$C$4*Vandløb!$C$3))*COS(2*PI()*$B13/Vandløb!$C$3)+EXP(-(3*PI())*(3*PI())*(Vandløb!L$13/Vandløb!$C$3)*Vandløb!$C$6/(Vandløb!$C$4*Vandløb!$C$3))*COS(3*PI()*$B13/Vandløb!$C$3)+EXP(-(4*PI())*(4*PI())*(Vandløb!L$13/Vandløb!$C$3)*Vandløb!$C$6/(Vandløb!$C$4*Vandløb!$C$3))*COS(4*PI()*$B13/Vandløb!$C$3)+EXP(-(5*PI())*(5*PI())*(Vandløb!L$13/Vandløb!$C$3)*Vandløb!$C$6/(Vandløb!$C$4*Vandløb!$C$3))*COS(5*PI()*$B13/Vandløb!$C$3)+EXP(-(6*PI())*(6*PI())*(Vandløb!L$13/Vandløb!$C$3)*Vandløb!$C$6/(Vandløb!$C$4*Vandløb!$C$3))*COS(6*PI()*$B13/Vandløb!$C$3)+EXP(-(7*PI())*(7*PI())*(Vandløb!L$13/Vandløb!$C$3)*Vandløb!$C$6/(Vandløb!$C$4*Vandløb!$C$3))*COS(7*PI()*$B13/Vandløb!$C$3)+EXP(-(8*PI())*(8*PI())*(Vandløb!L$13/Vandløb!$C$3)*Vandløb!$C$6/(Vandløb!$C$4*Vandløb!$C$3))*COS(8*PI()*$B13/Vandløb!$C$3)+EXP(-(9*PI())*(9*PI())*(Vandløb!L$13/Vandløb!$C$3)*Vandløb!$C$6/(Vandløb!$C$4*Vandløb!$C$3))*COS(9*PI()*$B13/Vandløb!$C$3)+EXP(-(10*PI())*(10*PI())*(Vandløb!L$13/Vandløb!$C$3)*Vandløb!$C$6/(Vandløb!$C$4*Vandløb!$C$3))*COS(10*PI()*$B13/Vandløb!$C$3))*2+1)*Vandløb!$C$7*Vandløb!$C$8/(Vandløb!$C$5+Vandløb!$C$7))/Vandløb!$C$8)</f>
        <v>53.994256821371387</v>
      </c>
      <c r="L13" s="46">
        <f>1/((((+EXP(-(1*PI())*(1*PI())*(Vandløb!M$13/Vandløb!$C$3)*Vandløb!$C$6/(Vandløb!$C$4*Vandløb!$C$3))*COS(1*PI()*$B13/Vandløb!$C$3)+EXP(-(2*PI())*(2*PI())*(Vandløb!M$13/Vandløb!$C$3)*Vandløb!$C$6/(Vandløb!$C$4*Vandløb!$C$3))*COS(2*PI()*$B13/Vandløb!$C$3)+EXP(-(3*PI())*(3*PI())*(Vandløb!M$13/Vandløb!$C$3)*Vandløb!$C$6/(Vandløb!$C$4*Vandløb!$C$3))*COS(3*PI()*$B13/Vandløb!$C$3)+EXP(-(4*PI())*(4*PI())*(Vandløb!M$13/Vandløb!$C$3)*Vandløb!$C$6/(Vandløb!$C$4*Vandløb!$C$3))*COS(4*PI()*$B13/Vandløb!$C$3)+EXP(-(5*PI())*(5*PI())*(Vandløb!M$13/Vandløb!$C$3)*Vandløb!$C$6/(Vandløb!$C$4*Vandløb!$C$3))*COS(5*PI()*$B13/Vandløb!$C$3)+EXP(-(6*PI())*(6*PI())*(Vandløb!M$13/Vandløb!$C$3)*Vandløb!$C$6/(Vandløb!$C$4*Vandløb!$C$3))*COS(6*PI()*$B13/Vandløb!$C$3)+EXP(-(7*PI())*(7*PI())*(Vandløb!M$13/Vandløb!$C$3)*Vandløb!$C$6/(Vandløb!$C$4*Vandløb!$C$3))*COS(7*PI()*$B13/Vandløb!$C$3)+EXP(-(8*PI())*(8*PI())*(Vandløb!M$13/Vandløb!$C$3)*Vandløb!$C$6/(Vandløb!$C$4*Vandløb!$C$3))*COS(8*PI()*$B13/Vandløb!$C$3)+EXP(-(9*PI())*(9*PI())*(Vandløb!M$13/Vandløb!$C$3)*Vandløb!$C$6/(Vandløb!$C$4*Vandløb!$C$3))*COS(9*PI()*$B13/Vandløb!$C$3)+EXP(-(10*PI())*(10*PI())*(Vandløb!M$13/Vandløb!$C$3)*Vandløb!$C$6/(Vandløb!$C$4*Vandløb!$C$3))*COS(10*PI()*$B13/Vandløb!$C$3))*2+1)*Vandløb!$C$7*Vandløb!$C$8/(Vandløb!$C$5+Vandløb!$C$7))/Vandløb!$C$8)</f>
        <v>53.794751407159808</v>
      </c>
      <c r="M13" s="46">
        <f>1/((((+EXP(-(1*PI())*(1*PI())*(Vandløb!N$13/Vandløb!$C$3)*Vandløb!$C$6/(Vandløb!$C$4*Vandløb!$C$3))*COS(1*PI()*$B13/Vandløb!$C$3)+EXP(-(2*PI())*(2*PI())*(Vandløb!N$13/Vandløb!$C$3)*Vandløb!$C$6/(Vandløb!$C$4*Vandløb!$C$3))*COS(2*PI()*$B13/Vandløb!$C$3)+EXP(-(3*PI())*(3*PI())*(Vandløb!N$13/Vandløb!$C$3)*Vandløb!$C$6/(Vandløb!$C$4*Vandløb!$C$3))*COS(3*PI()*$B13/Vandløb!$C$3)+EXP(-(4*PI())*(4*PI())*(Vandløb!N$13/Vandløb!$C$3)*Vandløb!$C$6/(Vandløb!$C$4*Vandløb!$C$3))*COS(4*PI()*$B13/Vandløb!$C$3)+EXP(-(5*PI())*(5*PI())*(Vandløb!N$13/Vandløb!$C$3)*Vandløb!$C$6/(Vandløb!$C$4*Vandløb!$C$3))*COS(5*PI()*$B13/Vandløb!$C$3)+EXP(-(6*PI())*(6*PI())*(Vandløb!N$13/Vandløb!$C$3)*Vandløb!$C$6/(Vandløb!$C$4*Vandløb!$C$3))*COS(6*PI()*$B13/Vandløb!$C$3)+EXP(-(7*PI())*(7*PI())*(Vandløb!N$13/Vandløb!$C$3)*Vandløb!$C$6/(Vandløb!$C$4*Vandløb!$C$3))*COS(7*PI()*$B13/Vandløb!$C$3)+EXP(-(8*PI())*(8*PI())*(Vandløb!N$13/Vandløb!$C$3)*Vandløb!$C$6/(Vandløb!$C$4*Vandløb!$C$3))*COS(8*PI()*$B13/Vandløb!$C$3)+EXP(-(9*PI())*(9*PI())*(Vandløb!N$13/Vandløb!$C$3)*Vandløb!$C$6/(Vandløb!$C$4*Vandløb!$C$3))*COS(9*PI()*$B13/Vandløb!$C$3)+EXP(-(10*PI())*(10*PI())*(Vandløb!N$13/Vandløb!$C$3)*Vandløb!$C$6/(Vandløb!$C$4*Vandløb!$C$3))*COS(10*PI()*$B13/Vandløb!$C$3))*2+1)*Vandløb!$C$7*Vandløb!$C$8/(Vandløb!$C$5+Vandløb!$C$7))/Vandløb!$C$8)</f>
        <v>53.847679170888853</v>
      </c>
      <c r="N13" s="46">
        <f>1/((((+EXP(-(1*PI())*(1*PI())*(Vandløb!O$13/Vandløb!$C$3)*Vandløb!$C$6/(Vandløb!$C$4*Vandløb!$C$3))*COS(1*PI()*$B13/Vandløb!$C$3)+EXP(-(2*PI())*(2*PI())*(Vandløb!O$13/Vandløb!$C$3)*Vandløb!$C$6/(Vandløb!$C$4*Vandløb!$C$3))*COS(2*PI()*$B13/Vandløb!$C$3)+EXP(-(3*PI())*(3*PI())*(Vandløb!O$13/Vandløb!$C$3)*Vandløb!$C$6/(Vandløb!$C$4*Vandløb!$C$3))*COS(3*PI()*$B13/Vandløb!$C$3)+EXP(-(4*PI())*(4*PI())*(Vandløb!O$13/Vandløb!$C$3)*Vandløb!$C$6/(Vandløb!$C$4*Vandløb!$C$3))*COS(4*PI()*$B13/Vandløb!$C$3)+EXP(-(5*PI())*(5*PI())*(Vandløb!O$13/Vandløb!$C$3)*Vandløb!$C$6/(Vandløb!$C$4*Vandløb!$C$3))*COS(5*PI()*$B13/Vandløb!$C$3)+EXP(-(6*PI())*(6*PI())*(Vandløb!O$13/Vandløb!$C$3)*Vandløb!$C$6/(Vandløb!$C$4*Vandløb!$C$3))*COS(6*PI()*$B13/Vandløb!$C$3)+EXP(-(7*PI())*(7*PI())*(Vandløb!O$13/Vandløb!$C$3)*Vandløb!$C$6/(Vandløb!$C$4*Vandløb!$C$3))*COS(7*PI()*$B13/Vandløb!$C$3)+EXP(-(8*PI())*(8*PI())*(Vandløb!O$13/Vandløb!$C$3)*Vandløb!$C$6/(Vandløb!$C$4*Vandløb!$C$3))*COS(8*PI()*$B13/Vandløb!$C$3)+EXP(-(9*PI())*(9*PI())*(Vandløb!O$13/Vandløb!$C$3)*Vandløb!$C$6/(Vandløb!$C$4*Vandløb!$C$3))*COS(9*PI()*$B13/Vandløb!$C$3)+EXP(-(10*PI())*(10*PI())*(Vandløb!O$13/Vandløb!$C$3)*Vandløb!$C$6/(Vandløb!$C$4*Vandløb!$C$3))*COS(10*PI()*$B13/Vandløb!$C$3))*2+1)*Vandløb!$C$7*Vandløb!$C$8/(Vandløb!$C$5+Vandløb!$C$7))/Vandløb!$C$8)</f>
        <v>54.039566173299136</v>
      </c>
      <c r="O13" s="46">
        <f>1/((((+EXP(-(1*PI())*(1*PI())*(Vandløb!P$13/Vandløb!$C$3)*Vandløb!$C$6/(Vandløb!$C$4*Vandløb!$C$3))*COS(1*PI()*$B13/Vandløb!$C$3)+EXP(-(2*PI())*(2*PI())*(Vandløb!P$13/Vandløb!$C$3)*Vandløb!$C$6/(Vandløb!$C$4*Vandløb!$C$3))*COS(2*PI()*$B13/Vandløb!$C$3)+EXP(-(3*PI())*(3*PI())*(Vandløb!P$13/Vandløb!$C$3)*Vandløb!$C$6/(Vandløb!$C$4*Vandløb!$C$3))*COS(3*PI()*$B13/Vandløb!$C$3)+EXP(-(4*PI())*(4*PI())*(Vandløb!P$13/Vandløb!$C$3)*Vandløb!$C$6/(Vandløb!$C$4*Vandløb!$C$3))*COS(4*PI()*$B13/Vandløb!$C$3)+EXP(-(5*PI())*(5*PI())*(Vandløb!P$13/Vandløb!$C$3)*Vandløb!$C$6/(Vandløb!$C$4*Vandløb!$C$3))*COS(5*PI()*$B13/Vandløb!$C$3)+EXP(-(6*PI())*(6*PI())*(Vandløb!P$13/Vandløb!$C$3)*Vandløb!$C$6/(Vandløb!$C$4*Vandløb!$C$3))*COS(6*PI()*$B13/Vandløb!$C$3)+EXP(-(7*PI())*(7*PI())*(Vandløb!P$13/Vandløb!$C$3)*Vandløb!$C$6/(Vandløb!$C$4*Vandløb!$C$3))*COS(7*PI()*$B13/Vandløb!$C$3)+EXP(-(8*PI())*(8*PI())*(Vandløb!P$13/Vandløb!$C$3)*Vandløb!$C$6/(Vandløb!$C$4*Vandløb!$C$3))*COS(8*PI()*$B13/Vandløb!$C$3)+EXP(-(9*PI())*(9*PI())*(Vandløb!P$13/Vandløb!$C$3)*Vandløb!$C$6/(Vandløb!$C$4*Vandløb!$C$3))*COS(9*PI()*$B13/Vandløb!$C$3)+EXP(-(10*PI())*(10*PI())*(Vandløb!P$13/Vandløb!$C$3)*Vandløb!$C$6/(Vandløb!$C$4*Vandløb!$C$3))*COS(10*PI()*$B13/Vandløb!$C$3))*2+1)*Vandløb!$C$7*Vandløb!$C$8/(Vandløb!$C$5+Vandløb!$C$7))/Vandløb!$C$8)</f>
        <v>54.303332784586935</v>
      </c>
      <c r="P13" s="46">
        <f>1/((((+EXP(-(1*PI())*(1*PI())*(Vandløb!Q$13/Vandløb!$C$3)*Vandløb!$C$6/(Vandløb!$C$4*Vandløb!$C$3))*COS(1*PI()*$B13/Vandløb!$C$3)+EXP(-(2*PI())*(2*PI())*(Vandløb!Q$13/Vandløb!$C$3)*Vandløb!$C$6/(Vandløb!$C$4*Vandløb!$C$3))*COS(2*PI()*$B13/Vandløb!$C$3)+EXP(-(3*PI())*(3*PI())*(Vandløb!Q$13/Vandløb!$C$3)*Vandløb!$C$6/(Vandløb!$C$4*Vandløb!$C$3))*COS(3*PI()*$B13/Vandløb!$C$3)+EXP(-(4*PI())*(4*PI())*(Vandløb!Q$13/Vandløb!$C$3)*Vandløb!$C$6/(Vandløb!$C$4*Vandløb!$C$3))*COS(4*PI()*$B13/Vandløb!$C$3)+EXP(-(5*PI())*(5*PI())*(Vandløb!Q$13/Vandløb!$C$3)*Vandløb!$C$6/(Vandløb!$C$4*Vandløb!$C$3))*COS(5*PI()*$B13/Vandløb!$C$3)+EXP(-(6*PI())*(6*PI())*(Vandløb!Q$13/Vandløb!$C$3)*Vandløb!$C$6/(Vandløb!$C$4*Vandløb!$C$3))*COS(6*PI()*$B13/Vandløb!$C$3)+EXP(-(7*PI())*(7*PI())*(Vandløb!Q$13/Vandløb!$C$3)*Vandløb!$C$6/(Vandløb!$C$4*Vandløb!$C$3))*COS(7*PI()*$B13/Vandløb!$C$3)+EXP(-(8*PI())*(8*PI())*(Vandløb!Q$13/Vandløb!$C$3)*Vandløb!$C$6/(Vandløb!$C$4*Vandløb!$C$3))*COS(8*PI()*$B13/Vandløb!$C$3)+EXP(-(9*PI())*(9*PI())*(Vandløb!Q$13/Vandløb!$C$3)*Vandløb!$C$6/(Vandløb!$C$4*Vandløb!$C$3))*COS(9*PI()*$B13/Vandløb!$C$3)+EXP(-(10*PI())*(10*PI())*(Vandløb!Q$13/Vandløb!$C$3)*Vandløb!$C$6/(Vandløb!$C$4*Vandløb!$C$3))*COS(10*PI()*$B13/Vandløb!$C$3))*2+1)*Vandløb!$C$7*Vandløb!$C$8/(Vandløb!$C$5+Vandløb!$C$7))/Vandløb!$C$8)</f>
        <v>54.598724879063774</v>
      </c>
      <c r="Q13" s="46">
        <f>1/((((+EXP(-(1*PI())*(1*PI())*(Vandløb!R$13/Vandløb!$C$3)*Vandløb!$C$6/(Vandløb!$C$4*Vandløb!$C$3))*COS(1*PI()*$B13/Vandløb!$C$3)+EXP(-(2*PI())*(2*PI())*(Vandløb!R$13/Vandløb!$C$3)*Vandløb!$C$6/(Vandløb!$C$4*Vandløb!$C$3))*COS(2*PI()*$B13/Vandløb!$C$3)+EXP(-(3*PI())*(3*PI())*(Vandløb!R$13/Vandløb!$C$3)*Vandløb!$C$6/(Vandløb!$C$4*Vandløb!$C$3))*COS(3*PI()*$B13/Vandløb!$C$3)+EXP(-(4*PI())*(4*PI())*(Vandløb!R$13/Vandløb!$C$3)*Vandløb!$C$6/(Vandløb!$C$4*Vandløb!$C$3))*COS(4*PI()*$B13/Vandløb!$C$3)+EXP(-(5*PI())*(5*PI())*(Vandløb!R$13/Vandløb!$C$3)*Vandløb!$C$6/(Vandløb!$C$4*Vandløb!$C$3))*COS(5*PI()*$B13/Vandløb!$C$3)+EXP(-(6*PI())*(6*PI())*(Vandløb!R$13/Vandløb!$C$3)*Vandløb!$C$6/(Vandløb!$C$4*Vandløb!$C$3))*COS(6*PI()*$B13/Vandløb!$C$3)+EXP(-(7*PI())*(7*PI())*(Vandløb!R$13/Vandløb!$C$3)*Vandløb!$C$6/(Vandløb!$C$4*Vandløb!$C$3))*COS(7*PI()*$B13/Vandløb!$C$3)+EXP(-(8*PI())*(8*PI())*(Vandløb!R$13/Vandløb!$C$3)*Vandløb!$C$6/(Vandløb!$C$4*Vandløb!$C$3))*COS(8*PI()*$B13/Vandløb!$C$3)+EXP(-(9*PI())*(9*PI())*(Vandløb!R$13/Vandløb!$C$3)*Vandløb!$C$6/(Vandløb!$C$4*Vandløb!$C$3))*COS(9*PI()*$B13/Vandløb!$C$3)+EXP(-(10*PI())*(10*PI())*(Vandløb!R$13/Vandløb!$C$3)*Vandløb!$C$6/(Vandløb!$C$4*Vandløb!$C$3))*COS(10*PI()*$B13/Vandløb!$C$3))*2+1)*Vandløb!$C$7*Vandløb!$C$8/(Vandløb!$C$5+Vandløb!$C$7))/Vandløb!$C$8)</f>
        <v>54.901627433136895</v>
      </c>
      <c r="R13" s="46">
        <f>1/((((+EXP(-(1*PI())*(1*PI())*(Vandløb!S$13/Vandløb!$C$3)*Vandløb!$C$6/(Vandløb!$C$4*Vandløb!$C$3))*COS(1*PI()*$B13/Vandløb!$C$3)+EXP(-(2*PI())*(2*PI())*(Vandløb!S$13/Vandløb!$C$3)*Vandløb!$C$6/(Vandløb!$C$4*Vandløb!$C$3))*COS(2*PI()*$B13/Vandløb!$C$3)+EXP(-(3*PI())*(3*PI())*(Vandløb!S$13/Vandløb!$C$3)*Vandløb!$C$6/(Vandløb!$C$4*Vandløb!$C$3))*COS(3*PI()*$B13/Vandløb!$C$3)+EXP(-(4*PI())*(4*PI())*(Vandløb!S$13/Vandløb!$C$3)*Vandløb!$C$6/(Vandløb!$C$4*Vandløb!$C$3))*COS(4*PI()*$B13/Vandløb!$C$3)+EXP(-(5*PI())*(5*PI())*(Vandløb!S$13/Vandløb!$C$3)*Vandløb!$C$6/(Vandløb!$C$4*Vandløb!$C$3))*COS(5*PI()*$B13/Vandløb!$C$3)+EXP(-(6*PI())*(6*PI())*(Vandløb!S$13/Vandløb!$C$3)*Vandløb!$C$6/(Vandløb!$C$4*Vandløb!$C$3))*COS(6*PI()*$B13/Vandløb!$C$3)+EXP(-(7*PI())*(7*PI())*(Vandløb!S$13/Vandløb!$C$3)*Vandløb!$C$6/(Vandløb!$C$4*Vandløb!$C$3))*COS(7*PI()*$B13/Vandløb!$C$3)+EXP(-(8*PI())*(8*PI())*(Vandløb!S$13/Vandløb!$C$3)*Vandløb!$C$6/(Vandløb!$C$4*Vandløb!$C$3))*COS(8*PI()*$B13/Vandløb!$C$3)+EXP(-(9*PI())*(9*PI())*(Vandløb!S$13/Vandløb!$C$3)*Vandløb!$C$6/(Vandløb!$C$4*Vandløb!$C$3))*COS(9*PI()*$B13/Vandløb!$C$3)+EXP(-(10*PI())*(10*PI())*(Vandløb!S$13/Vandløb!$C$3)*Vandløb!$C$6/(Vandløb!$C$4*Vandløb!$C$3))*COS(10*PI()*$B13/Vandløb!$C$3))*2+1)*Vandløb!$C$7*Vandløb!$C$8/(Vandløb!$C$5+Vandløb!$C$7))/Vandløb!$C$8)</f>
        <v>55.197862029141504</v>
      </c>
      <c r="S13" s="46">
        <f>1/((((+EXP(-(1*PI())*(1*PI())*(Vandløb!T$13/Vandløb!$C$3)*Vandløb!$C$6/(Vandløb!$C$4*Vandløb!$C$3))*COS(1*PI()*$B13/Vandløb!$C$3)+EXP(-(2*PI())*(2*PI())*(Vandløb!T$13/Vandløb!$C$3)*Vandløb!$C$6/(Vandløb!$C$4*Vandløb!$C$3))*COS(2*PI()*$B13/Vandløb!$C$3)+EXP(-(3*PI())*(3*PI())*(Vandløb!T$13/Vandløb!$C$3)*Vandløb!$C$6/(Vandløb!$C$4*Vandløb!$C$3))*COS(3*PI()*$B13/Vandløb!$C$3)+EXP(-(4*PI())*(4*PI())*(Vandløb!T$13/Vandløb!$C$3)*Vandløb!$C$6/(Vandløb!$C$4*Vandløb!$C$3))*COS(4*PI()*$B13/Vandløb!$C$3)+EXP(-(5*PI())*(5*PI())*(Vandløb!T$13/Vandløb!$C$3)*Vandløb!$C$6/(Vandløb!$C$4*Vandløb!$C$3))*COS(5*PI()*$B13/Vandløb!$C$3)+EXP(-(6*PI())*(6*PI())*(Vandløb!T$13/Vandløb!$C$3)*Vandløb!$C$6/(Vandløb!$C$4*Vandløb!$C$3))*COS(6*PI()*$B13/Vandløb!$C$3)+EXP(-(7*PI())*(7*PI())*(Vandløb!T$13/Vandløb!$C$3)*Vandløb!$C$6/(Vandløb!$C$4*Vandløb!$C$3))*COS(7*PI()*$B13/Vandløb!$C$3)+EXP(-(8*PI())*(8*PI())*(Vandløb!T$13/Vandløb!$C$3)*Vandløb!$C$6/(Vandløb!$C$4*Vandløb!$C$3))*COS(8*PI()*$B13/Vandløb!$C$3)+EXP(-(9*PI())*(9*PI())*(Vandløb!T$13/Vandløb!$C$3)*Vandløb!$C$6/(Vandløb!$C$4*Vandløb!$C$3))*COS(9*PI()*$B13/Vandløb!$C$3)+EXP(-(10*PI())*(10*PI())*(Vandløb!T$13/Vandløb!$C$3)*Vandløb!$C$6/(Vandløb!$C$4*Vandløb!$C$3))*COS(10*PI()*$B13/Vandløb!$C$3))*2+1)*Vandløb!$C$7*Vandløb!$C$8/(Vandløb!$C$5+Vandløb!$C$7))/Vandløb!$C$8)</f>
        <v>55.47943547901324</v>
      </c>
      <c r="T13" s="46">
        <f>1/((((+EXP(-(1*PI())*(1*PI())*(Vandløb!U$13/Vandløb!$C$3)*Vandløb!$C$6/(Vandløb!$C$4*Vandløb!$C$3))*COS(1*PI()*$B13/Vandløb!$C$3)+EXP(-(2*PI())*(2*PI())*(Vandløb!U$13/Vandløb!$C$3)*Vandløb!$C$6/(Vandløb!$C$4*Vandløb!$C$3))*COS(2*PI()*$B13/Vandløb!$C$3)+EXP(-(3*PI())*(3*PI())*(Vandløb!U$13/Vandløb!$C$3)*Vandløb!$C$6/(Vandløb!$C$4*Vandløb!$C$3))*COS(3*PI()*$B13/Vandløb!$C$3)+EXP(-(4*PI())*(4*PI())*(Vandløb!U$13/Vandløb!$C$3)*Vandløb!$C$6/(Vandløb!$C$4*Vandløb!$C$3))*COS(4*PI()*$B13/Vandløb!$C$3)+EXP(-(5*PI())*(5*PI())*(Vandløb!U$13/Vandløb!$C$3)*Vandløb!$C$6/(Vandløb!$C$4*Vandløb!$C$3))*COS(5*PI()*$B13/Vandløb!$C$3)+EXP(-(6*PI())*(6*PI())*(Vandløb!U$13/Vandløb!$C$3)*Vandløb!$C$6/(Vandløb!$C$4*Vandløb!$C$3))*COS(6*PI()*$B13/Vandløb!$C$3)+EXP(-(7*PI())*(7*PI())*(Vandløb!U$13/Vandløb!$C$3)*Vandløb!$C$6/(Vandløb!$C$4*Vandløb!$C$3))*COS(7*PI()*$B13/Vandløb!$C$3)+EXP(-(8*PI())*(8*PI())*(Vandløb!U$13/Vandløb!$C$3)*Vandløb!$C$6/(Vandløb!$C$4*Vandløb!$C$3))*COS(8*PI()*$B13/Vandløb!$C$3)+EXP(-(9*PI())*(9*PI())*(Vandløb!U$13/Vandløb!$C$3)*Vandløb!$C$6/(Vandløb!$C$4*Vandløb!$C$3))*COS(9*PI()*$B13/Vandløb!$C$3)+EXP(-(10*PI())*(10*PI())*(Vandløb!U$13/Vandløb!$C$3)*Vandløb!$C$6/(Vandløb!$C$4*Vandløb!$C$3))*COS(10*PI()*$B13/Vandløb!$C$3))*2+1)*Vandløb!$C$7*Vandløb!$C$8/(Vandløb!$C$5+Vandløb!$C$7))/Vandløb!$C$8)</f>
        <v>55.742210994654528</v>
      </c>
      <c r="U13" s="46">
        <f>1/((((+EXP(-(1*PI())*(1*PI())*(Vandløb!V$13/Vandløb!$C$3)*Vandløb!$C$6/(Vandløb!$C$4*Vandløb!$C$3))*COS(1*PI()*$B13/Vandløb!$C$3)+EXP(-(2*PI())*(2*PI())*(Vandløb!V$13/Vandløb!$C$3)*Vandløb!$C$6/(Vandløb!$C$4*Vandløb!$C$3))*COS(2*PI()*$B13/Vandløb!$C$3)+EXP(-(3*PI())*(3*PI())*(Vandløb!V$13/Vandløb!$C$3)*Vandløb!$C$6/(Vandløb!$C$4*Vandløb!$C$3))*COS(3*PI()*$B13/Vandløb!$C$3)+EXP(-(4*PI())*(4*PI())*(Vandløb!V$13/Vandløb!$C$3)*Vandløb!$C$6/(Vandløb!$C$4*Vandløb!$C$3))*COS(4*PI()*$B13/Vandløb!$C$3)+EXP(-(5*PI())*(5*PI())*(Vandløb!V$13/Vandløb!$C$3)*Vandløb!$C$6/(Vandløb!$C$4*Vandløb!$C$3))*COS(5*PI()*$B13/Vandløb!$C$3)+EXP(-(6*PI())*(6*PI())*(Vandløb!V$13/Vandløb!$C$3)*Vandløb!$C$6/(Vandløb!$C$4*Vandløb!$C$3))*COS(6*PI()*$B13/Vandløb!$C$3)+EXP(-(7*PI())*(7*PI())*(Vandløb!V$13/Vandløb!$C$3)*Vandløb!$C$6/(Vandløb!$C$4*Vandløb!$C$3))*COS(7*PI()*$B13/Vandløb!$C$3)+EXP(-(8*PI())*(8*PI())*(Vandløb!V$13/Vandløb!$C$3)*Vandløb!$C$6/(Vandløb!$C$4*Vandløb!$C$3))*COS(8*PI()*$B13/Vandløb!$C$3)+EXP(-(9*PI())*(9*PI())*(Vandløb!V$13/Vandløb!$C$3)*Vandløb!$C$6/(Vandløb!$C$4*Vandløb!$C$3))*COS(9*PI()*$B13/Vandløb!$C$3)+EXP(-(10*PI())*(10*PI())*(Vandløb!V$13/Vandløb!$C$3)*Vandløb!$C$6/(Vandløb!$C$4*Vandløb!$C$3))*COS(10*PI()*$B13/Vandløb!$C$3))*2+1)*Vandløb!$C$7*Vandløb!$C$8/(Vandløb!$C$5+Vandløb!$C$7))/Vandløb!$C$8)</f>
        <v>55.984440351378801</v>
      </c>
      <c r="V13" s="46">
        <f>1/((((+EXP(-(1*PI())*(1*PI())*(Vandløb!W$13/Vandløb!$C$3)*Vandløb!$C$6/(Vandløb!$C$4*Vandløb!$C$3))*COS(1*PI()*$B13/Vandløb!$C$3)+EXP(-(2*PI())*(2*PI())*(Vandløb!W$13/Vandløb!$C$3)*Vandløb!$C$6/(Vandløb!$C$4*Vandløb!$C$3))*COS(2*PI()*$B13/Vandløb!$C$3)+EXP(-(3*PI())*(3*PI())*(Vandløb!W$13/Vandløb!$C$3)*Vandløb!$C$6/(Vandløb!$C$4*Vandløb!$C$3))*COS(3*PI()*$B13/Vandløb!$C$3)+EXP(-(4*PI())*(4*PI())*(Vandløb!W$13/Vandløb!$C$3)*Vandløb!$C$6/(Vandløb!$C$4*Vandløb!$C$3))*COS(4*PI()*$B13/Vandløb!$C$3)+EXP(-(5*PI())*(5*PI())*(Vandløb!W$13/Vandløb!$C$3)*Vandløb!$C$6/(Vandløb!$C$4*Vandløb!$C$3))*COS(5*PI()*$B13/Vandløb!$C$3)+EXP(-(6*PI())*(6*PI())*(Vandløb!W$13/Vandløb!$C$3)*Vandløb!$C$6/(Vandløb!$C$4*Vandløb!$C$3))*COS(6*PI()*$B13/Vandløb!$C$3)+EXP(-(7*PI())*(7*PI())*(Vandløb!W$13/Vandløb!$C$3)*Vandløb!$C$6/(Vandløb!$C$4*Vandløb!$C$3))*COS(7*PI()*$B13/Vandløb!$C$3)+EXP(-(8*PI())*(8*PI())*(Vandløb!W$13/Vandløb!$C$3)*Vandløb!$C$6/(Vandløb!$C$4*Vandløb!$C$3))*COS(8*PI()*$B13/Vandløb!$C$3)+EXP(-(9*PI())*(9*PI())*(Vandløb!W$13/Vandløb!$C$3)*Vandløb!$C$6/(Vandløb!$C$4*Vandløb!$C$3))*COS(9*PI()*$B13/Vandløb!$C$3)+EXP(-(10*PI())*(10*PI())*(Vandløb!W$13/Vandløb!$C$3)*Vandløb!$C$6/(Vandløb!$C$4*Vandløb!$C$3))*COS(10*PI()*$B13/Vandløb!$C$3))*2+1)*Vandløb!$C$7*Vandløb!$C$8/(Vandløb!$C$5+Vandløb!$C$7))/Vandløb!$C$8)</f>
        <v>56.205831728583085</v>
      </c>
      <c r="W13" s="46">
        <f>1/((((+EXP(-(1*PI())*(1*PI())*(Vandløb!X$13/Vandløb!$C$3)*Vandløb!$C$6/(Vandløb!$C$4*Vandløb!$C$3))*COS(1*PI()*$B13/Vandløb!$C$3)+EXP(-(2*PI())*(2*PI())*(Vandløb!X$13/Vandløb!$C$3)*Vandløb!$C$6/(Vandløb!$C$4*Vandløb!$C$3))*COS(2*PI()*$B13/Vandløb!$C$3)+EXP(-(3*PI())*(3*PI())*(Vandløb!X$13/Vandløb!$C$3)*Vandløb!$C$6/(Vandløb!$C$4*Vandløb!$C$3))*COS(3*PI()*$B13/Vandløb!$C$3)+EXP(-(4*PI())*(4*PI())*(Vandløb!X$13/Vandløb!$C$3)*Vandløb!$C$6/(Vandløb!$C$4*Vandløb!$C$3))*COS(4*PI()*$B13/Vandløb!$C$3)+EXP(-(5*PI())*(5*PI())*(Vandløb!X$13/Vandløb!$C$3)*Vandløb!$C$6/(Vandløb!$C$4*Vandløb!$C$3))*COS(5*PI()*$B13/Vandløb!$C$3)+EXP(-(6*PI())*(6*PI())*(Vandløb!X$13/Vandløb!$C$3)*Vandløb!$C$6/(Vandløb!$C$4*Vandløb!$C$3))*COS(6*PI()*$B13/Vandløb!$C$3)+EXP(-(7*PI())*(7*PI())*(Vandløb!X$13/Vandløb!$C$3)*Vandløb!$C$6/(Vandløb!$C$4*Vandløb!$C$3))*COS(7*PI()*$B13/Vandløb!$C$3)+EXP(-(8*PI())*(8*PI())*(Vandløb!X$13/Vandløb!$C$3)*Vandløb!$C$6/(Vandløb!$C$4*Vandløb!$C$3))*COS(8*PI()*$B13/Vandløb!$C$3)+EXP(-(9*PI())*(9*PI())*(Vandløb!X$13/Vandløb!$C$3)*Vandløb!$C$6/(Vandløb!$C$4*Vandløb!$C$3))*COS(9*PI()*$B13/Vandløb!$C$3)+EXP(-(10*PI())*(10*PI())*(Vandløb!X$13/Vandløb!$C$3)*Vandløb!$C$6/(Vandløb!$C$4*Vandløb!$C$3))*COS(10*PI()*$B13/Vandløb!$C$3))*2+1)*Vandløb!$C$7*Vandløb!$C$8/(Vandløb!$C$5+Vandløb!$C$7))/Vandløb!$C$8)</f>
        <v>56.406956534780264</v>
      </c>
      <c r="X13" s="46">
        <f>1/((((+EXP(-(1*PI())*(1*PI())*(Vandløb!Y$13/Vandløb!$C$3)*Vandløb!$C$6/(Vandløb!$C$4*Vandløb!$C$3))*COS(1*PI()*$B13/Vandløb!$C$3)+EXP(-(2*PI())*(2*PI())*(Vandløb!Y$13/Vandløb!$C$3)*Vandløb!$C$6/(Vandløb!$C$4*Vandløb!$C$3))*COS(2*PI()*$B13/Vandløb!$C$3)+EXP(-(3*PI())*(3*PI())*(Vandløb!Y$13/Vandløb!$C$3)*Vandløb!$C$6/(Vandløb!$C$4*Vandløb!$C$3))*COS(3*PI()*$B13/Vandløb!$C$3)+EXP(-(4*PI())*(4*PI())*(Vandløb!Y$13/Vandløb!$C$3)*Vandløb!$C$6/(Vandløb!$C$4*Vandløb!$C$3))*COS(4*PI()*$B13/Vandløb!$C$3)+EXP(-(5*PI())*(5*PI())*(Vandløb!Y$13/Vandløb!$C$3)*Vandløb!$C$6/(Vandløb!$C$4*Vandløb!$C$3))*COS(5*PI()*$B13/Vandløb!$C$3)+EXP(-(6*PI())*(6*PI())*(Vandløb!Y$13/Vandløb!$C$3)*Vandløb!$C$6/(Vandløb!$C$4*Vandløb!$C$3))*COS(6*PI()*$B13/Vandløb!$C$3)+EXP(-(7*PI())*(7*PI())*(Vandløb!Y$13/Vandløb!$C$3)*Vandløb!$C$6/(Vandløb!$C$4*Vandløb!$C$3))*COS(7*PI()*$B13/Vandløb!$C$3)+EXP(-(8*PI())*(8*PI())*(Vandløb!Y$13/Vandløb!$C$3)*Vandløb!$C$6/(Vandløb!$C$4*Vandløb!$C$3))*COS(8*PI()*$B13/Vandløb!$C$3)+EXP(-(9*PI())*(9*PI())*(Vandløb!Y$13/Vandløb!$C$3)*Vandløb!$C$6/(Vandløb!$C$4*Vandløb!$C$3))*COS(9*PI()*$B13/Vandløb!$C$3)+EXP(-(10*PI())*(10*PI())*(Vandløb!Y$13/Vandløb!$C$3)*Vandløb!$C$6/(Vandløb!$C$4*Vandløb!$C$3))*COS(10*PI()*$B13/Vandløb!$C$3))*2+1)*Vandløb!$C$7*Vandløb!$C$8/(Vandløb!$C$5+Vandløb!$C$7))/Vandløb!$C$8)</f>
        <v>56.588872835359446</v>
      </c>
      <c r="Y13" s="46">
        <f>1/((((+EXP(-(1*PI())*(1*PI())*(Vandløb!Z$13/Vandløb!$C$3)*Vandløb!$C$6/(Vandløb!$C$4*Vandløb!$C$3))*COS(1*PI()*$B13/Vandløb!$C$3)+EXP(-(2*PI())*(2*PI())*(Vandløb!Z$13/Vandløb!$C$3)*Vandløb!$C$6/(Vandløb!$C$4*Vandløb!$C$3))*COS(2*PI()*$B13/Vandløb!$C$3)+EXP(-(3*PI())*(3*PI())*(Vandløb!Z$13/Vandløb!$C$3)*Vandløb!$C$6/(Vandløb!$C$4*Vandløb!$C$3))*COS(3*PI()*$B13/Vandløb!$C$3)+EXP(-(4*PI())*(4*PI())*(Vandløb!Z$13/Vandløb!$C$3)*Vandløb!$C$6/(Vandløb!$C$4*Vandløb!$C$3))*COS(4*PI()*$B13/Vandløb!$C$3)+EXP(-(5*PI())*(5*PI())*(Vandløb!Z$13/Vandløb!$C$3)*Vandløb!$C$6/(Vandløb!$C$4*Vandløb!$C$3))*COS(5*PI()*$B13/Vandløb!$C$3)+EXP(-(6*PI())*(6*PI())*(Vandløb!Z$13/Vandløb!$C$3)*Vandløb!$C$6/(Vandløb!$C$4*Vandløb!$C$3))*COS(6*PI()*$B13/Vandløb!$C$3)+EXP(-(7*PI())*(7*PI())*(Vandløb!Z$13/Vandløb!$C$3)*Vandløb!$C$6/(Vandløb!$C$4*Vandløb!$C$3))*COS(7*PI()*$B13/Vandløb!$C$3)+EXP(-(8*PI())*(8*PI())*(Vandløb!Z$13/Vandløb!$C$3)*Vandløb!$C$6/(Vandløb!$C$4*Vandløb!$C$3))*COS(8*PI()*$B13/Vandløb!$C$3)+EXP(-(9*PI())*(9*PI())*(Vandløb!Z$13/Vandløb!$C$3)*Vandløb!$C$6/(Vandløb!$C$4*Vandløb!$C$3))*COS(9*PI()*$B13/Vandløb!$C$3)+EXP(-(10*PI())*(10*PI())*(Vandløb!Z$13/Vandløb!$C$3)*Vandløb!$C$6/(Vandløb!$C$4*Vandløb!$C$3))*COS(10*PI()*$B13/Vandløb!$C$3))*2+1)*Vandløb!$C$7*Vandløb!$C$8/(Vandløb!$C$5+Vandløb!$C$7))/Vandløb!$C$8)</f>
        <v>56.752887854894091</v>
      </c>
      <c r="Z13" s="46">
        <f>1/((((+EXP(-(1*PI())*(1*PI())*(Vandløb!AA$13/Vandløb!$C$3)*Vandløb!$C$6/(Vandløb!$C$4*Vandløb!$C$3))*COS(1*PI()*$B13/Vandløb!$C$3)+EXP(-(2*PI())*(2*PI())*(Vandløb!AA$13/Vandløb!$C$3)*Vandløb!$C$6/(Vandløb!$C$4*Vandløb!$C$3))*COS(2*PI()*$B13/Vandløb!$C$3)+EXP(-(3*PI())*(3*PI())*(Vandløb!AA$13/Vandløb!$C$3)*Vandløb!$C$6/(Vandløb!$C$4*Vandløb!$C$3))*COS(3*PI()*$B13/Vandløb!$C$3)+EXP(-(4*PI())*(4*PI())*(Vandløb!AA$13/Vandløb!$C$3)*Vandløb!$C$6/(Vandløb!$C$4*Vandløb!$C$3))*COS(4*PI()*$B13/Vandløb!$C$3)+EXP(-(5*PI())*(5*PI())*(Vandløb!AA$13/Vandløb!$C$3)*Vandløb!$C$6/(Vandløb!$C$4*Vandløb!$C$3))*COS(5*PI()*$B13/Vandløb!$C$3)+EXP(-(6*PI())*(6*PI())*(Vandløb!AA$13/Vandløb!$C$3)*Vandløb!$C$6/(Vandløb!$C$4*Vandløb!$C$3))*COS(6*PI()*$B13/Vandløb!$C$3)+EXP(-(7*PI())*(7*PI())*(Vandløb!AA$13/Vandløb!$C$3)*Vandløb!$C$6/(Vandløb!$C$4*Vandløb!$C$3))*COS(7*PI()*$B13/Vandløb!$C$3)+EXP(-(8*PI())*(8*PI())*(Vandløb!AA$13/Vandløb!$C$3)*Vandløb!$C$6/(Vandløb!$C$4*Vandløb!$C$3))*COS(8*PI()*$B13/Vandløb!$C$3)+EXP(-(9*PI())*(9*PI())*(Vandløb!AA$13/Vandløb!$C$3)*Vandløb!$C$6/(Vandløb!$C$4*Vandløb!$C$3))*COS(9*PI()*$B13/Vandløb!$C$3)+EXP(-(10*PI())*(10*PI())*(Vandløb!AA$13/Vandløb!$C$3)*Vandløb!$C$6/(Vandløb!$C$4*Vandløb!$C$3))*COS(10*PI()*$B13/Vandløb!$C$3))*2+1)*Vandløb!$C$7*Vandløb!$C$8/(Vandløb!$C$5+Vandløb!$C$7))/Vandløb!$C$8)</f>
        <v>56.900409916159056</v>
      </c>
      <c r="AA13" s="46">
        <f>1/((((+EXP(-(1*PI())*(1*PI())*(Vandløb!AB$13/Vandløb!$C$3)*Vandløb!$C$6/(Vandløb!$C$4*Vandløb!$C$3))*COS(1*PI()*$B13/Vandløb!$C$3)+EXP(-(2*PI())*(2*PI())*(Vandløb!AB$13/Vandløb!$C$3)*Vandløb!$C$6/(Vandløb!$C$4*Vandløb!$C$3))*COS(2*PI()*$B13/Vandløb!$C$3)+EXP(-(3*PI())*(3*PI())*(Vandløb!AB$13/Vandløb!$C$3)*Vandløb!$C$6/(Vandløb!$C$4*Vandløb!$C$3))*COS(3*PI()*$B13/Vandløb!$C$3)+EXP(-(4*PI())*(4*PI())*(Vandløb!AB$13/Vandløb!$C$3)*Vandløb!$C$6/(Vandløb!$C$4*Vandløb!$C$3))*COS(4*PI()*$B13/Vandløb!$C$3)+EXP(-(5*PI())*(5*PI())*(Vandløb!AB$13/Vandløb!$C$3)*Vandløb!$C$6/(Vandløb!$C$4*Vandløb!$C$3))*COS(5*PI()*$B13/Vandløb!$C$3)+EXP(-(6*PI())*(6*PI())*(Vandløb!AB$13/Vandløb!$C$3)*Vandløb!$C$6/(Vandløb!$C$4*Vandløb!$C$3))*COS(6*PI()*$B13/Vandløb!$C$3)+EXP(-(7*PI())*(7*PI())*(Vandløb!AB$13/Vandløb!$C$3)*Vandløb!$C$6/(Vandløb!$C$4*Vandløb!$C$3))*COS(7*PI()*$B13/Vandløb!$C$3)+EXP(-(8*PI())*(8*PI())*(Vandløb!AB$13/Vandløb!$C$3)*Vandløb!$C$6/(Vandløb!$C$4*Vandløb!$C$3))*COS(8*PI()*$B13/Vandløb!$C$3)+EXP(-(9*PI())*(9*PI())*(Vandløb!AB$13/Vandløb!$C$3)*Vandløb!$C$6/(Vandløb!$C$4*Vandløb!$C$3))*COS(9*PI()*$B13/Vandløb!$C$3)+EXP(-(10*PI())*(10*PI())*(Vandløb!AB$13/Vandløb!$C$3)*Vandløb!$C$6/(Vandløb!$C$4*Vandløb!$C$3))*COS(10*PI()*$B13/Vandløb!$C$3))*2+1)*Vandløb!$C$7*Vandløb!$C$8/(Vandløb!$C$5+Vandløb!$C$7))/Vandløb!$C$8)</f>
        <v>57.032857849961623</v>
      </c>
      <c r="AB13" s="47">
        <f>1/((((+EXP(-(1*PI())*(1*PI())*(Vandløb!AC$13/Vandløb!$C$3)*Vandløb!$C$6/(Vandløb!$C$4*Vandløb!$C$3))*COS(1*PI()*$B13/Vandløb!$C$3)+EXP(-(2*PI())*(2*PI())*(Vandløb!AC$13/Vandløb!$C$3)*Vandløb!$C$6/(Vandløb!$C$4*Vandløb!$C$3))*COS(2*PI()*$B13/Vandløb!$C$3)+EXP(-(3*PI())*(3*PI())*(Vandløb!AC$13/Vandløb!$C$3)*Vandløb!$C$6/(Vandløb!$C$4*Vandløb!$C$3))*COS(3*PI()*$B13/Vandløb!$C$3)+EXP(-(4*PI())*(4*PI())*(Vandløb!AC$13/Vandløb!$C$3)*Vandløb!$C$6/(Vandløb!$C$4*Vandløb!$C$3))*COS(4*PI()*$B13/Vandløb!$C$3)+EXP(-(5*PI())*(5*PI())*(Vandløb!AC$13/Vandløb!$C$3)*Vandløb!$C$6/(Vandløb!$C$4*Vandløb!$C$3))*COS(5*PI()*$B13/Vandløb!$C$3)+EXP(-(6*PI())*(6*PI())*(Vandløb!AC$13/Vandløb!$C$3)*Vandløb!$C$6/(Vandløb!$C$4*Vandløb!$C$3))*COS(6*PI()*$B13/Vandløb!$C$3)+EXP(-(7*PI())*(7*PI())*(Vandløb!AC$13/Vandløb!$C$3)*Vandløb!$C$6/(Vandløb!$C$4*Vandløb!$C$3))*COS(7*PI()*$B13/Vandløb!$C$3)+EXP(-(8*PI())*(8*PI())*(Vandløb!AC$13/Vandløb!$C$3)*Vandløb!$C$6/(Vandløb!$C$4*Vandløb!$C$3))*COS(8*PI()*$B13/Vandløb!$C$3)+EXP(-(9*PI())*(9*PI())*(Vandløb!AC$13/Vandløb!$C$3)*Vandløb!$C$6/(Vandløb!$C$4*Vandløb!$C$3))*COS(9*PI()*$B13/Vandløb!$C$3)+EXP(-(10*PI())*(10*PI())*(Vandløb!AC$13/Vandløb!$C$3)*Vandløb!$C$6/(Vandløb!$C$4*Vandløb!$C$3))*COS(10*PI()*$B13/Vandløb!$C$3))*2+1)*Vandløb!$C$7*Vandløb!$C$8/(Vandløb!$C$5+Vandløb!$C$7))/Vandløb!$C$8)</f>
        <v>57.151607232714689</v>
      </c>
    </row>
    <row r="14" spans="2:28" x14ac:dyDescent="0.2">
      <c r="B14" s="35">
        <f>Vandløb!$K$9*10</f>
        <v>4</v>
      </c>
      <c r="C14" s="45">
        <f>1/((((+EXP(-(1*PI())*(1*PI())*(Vandløb!D$13/Vandløb!$C$3)*Vandløb!$C$6/(Vandløb!$C$4*Vandløb!$C$3))*COS(1*PI()*$B14/Vandløb!$C$3)+EXP(-(2*PI())*(2*PI())*(Vandløb!D$13/Vandløb!$C$3)*Vandløb!$C$6/(Vandløb!$C$4*Vandløb!$C$3))*COS(2*PI()*$B14/Vandløb!$C$3)+EXP(-(3*PI())*(3*PI())*(Vandløb!D$13/Vandløb!$C$3)*Vandløb!$C$6/(Vandløb!$C$4*Vandløb!$C$3))*COS(3*PI()*$B14/Vandløb!$C$3)+EXP(-(4*PI())*(4*PI())*(Vandløb!D$13/Vandløb!$C$3)*Vandløb!$C$6/(Vandløb!$C$4*Vandløb!$C$3))*COS(4*PI()*$B14/Vandløb!$C$3)+EXP(-(5*PI())*(5*PI())*(Vandløb!D$13/Vandløb!$C$3)*Vandløb!$C$6/(Vandløb!$C$4*Vandløb!$C$3))*COS(5*PI()*$B14/Vandløb!$C$3)+EXP(-(6*PI())*(6*PI())*(Vandløb!D$13/Vandløb!$C$3)*Vandløb!$C$6/(Vandløb!$C$4*Vandløb!$C$3))*COS(6*PI()*$B14/Vandløb!$C$3)+EXP(-(7*PI())*(7*PI())*(Vandløb!D$13/Vandløb!$C$3)*Vandløb!$C$6/(Vandløb!$C$4*Vandløb!$C$3))*COS(7*PI()*$B14/Vandløb!$C$3)+EXP(-(8*PI())*(8*PI())*(Vandløb!D$13/Vandløb!$C$3)*Vandløb!$C$6/(Vandløb!$C$4*Vandløb!$C$3))*COS(8*PI()*$B14/Vandløb!$C$3)+EXP(-(9*PI())*(9*PI())*(Vandløb!D$13/Vandløb!$C$3)*Vandløb!$C$6/(Vandløb!$C$4*Vandløb!$C$3))*COS(9*PI()*$B14/Vandløb!$C$3)+EXP(-(10*PI())*(10*PI())*(Vandløb!D$13/Vandløb!$C$3)*Vandløb!$C$6/(Vandløb!$C$4*Vandløb!$C$3))*COS(10*PI()*$B14/Vandløb!$C$3))*2+1)*Vandløb!$C$7*Vandløb!$C$8/(Vandløb!$C$5+Vandløb!$C$7))/Vandløb!$C$8)</f>
        <v>-201474.34406122228</v>
      </c>
      <c r="D14" s="46">
        <f>1/((((+EXP(-(1*PI())*(1*PI())*(Vandløb!E$13/Vandløb!$C$3)*Vandløb!$C$6/(Vandløb!$C$4*Vandløb!$C$3))*COS(1*PI()*$B14/Vandløb!$C$3)+EXP(-(2*PI())*(2*PI())*(Vandløb!E$13/Vandløb!$C$3)*Vandløb!$C$6/(Vandløb!$C$4*Vandløb!$C$3))*COS(2*PI()*$B14/Vandløb!$C$3)+EXP(-(3*PI())*(3*PI())*(Vandløb!E$13/Vandløb!$C$3)*Vandløb!$C$6/(Vandløb!$C$4*Vandløb!$C$3))*COS(3*PI()*$B14/Vandløb!$C$3)+EXP(-(4*PI())*(4*PI())*(Vandløb!E$13/Vandløb!$C$3)*Vandløb!$C$6/(Vandløb!$C$4*Vandløb!$C$3))*COS(4*PI()*$B14/Vandløb!$C$3)+EXP(-(5*PI())*(5*PI())*(Vandløb!E$13/Vandløb!$C$3)*Vandløb!$C$6/(Vandløb!$C$4*Vandløb!$C$3))*COS(5*PI()*$B14/Vandløb!$C$3)+EXP(-(6*PI())*(6*PI())*(Vandløb!E$13/Vandløb!$C$3)*Vandløb!$C$6/(Vandløb!$C$4*Vandløb!$C$3))*COS(6*PI()*$B14/Vandløb!$C$3)+EXP(-(7*PI())*(7*PI())*(Vandløb!E$13/Vandløb!$C$3)*Vandløb!$C$6/(Vandløb!$C$4*Vandløb!$C$3))*COS(7*PI()*$B14/Vandløb!$C$3)+EXP(-(8*PI())*(8*PI())*(Vandløb!E$13/Vandløb!$C$3)*Vandløb!$C$6/(Vandløb!$C$4*Vandløb!$C$3))*COS(8*PI()*$B14/Vandløb!$C$3)+EXP(-(9*PI())*(9*PI())*(Vandløb!E$13/Vandløb!$C$3)*Vandløb!$C$6/(Vandløb!$C$4*Vandløb!$C$3))*COS(9*PI()*$B14/Vandløb!$C$3)+EXP(-(10*PI())*(10*PI())*(Vandløb!E$13/Vandløb!$C$3)*Vandløb!$C$6/(Vandløb!$C$4*Vandløb!$C$3))*COS(10*PI()*$B14/Vandløb!$C$3))*2+1)*Vandløb!$C$7*Vandløb!$C$8/(Vandløb!$C$5+Vandløb!$C$7))/Vandløb!$C$8)</f>
        <v>2310.7406270867241</v>
      </c>
      <c r="E14" s="46">
        <f>1/((((+EXP(-(1*PI())*(1*PI())*(Vandløb!F$13/Vandløb!$C$3)*Vandløb!$C$6/(Vandløb!$C$4*Vandløb!$C$3))*COS(1*PI()*$B14/Vandløb!$C$3)+EXP(-(2*PI())*(2*PI())*(Vandløb!F$13/Vandløb!$C$3)*Vandløb!$C$6/(Vandløb!$C$4*Vandløb!$C$3))*COS(2*PI()*$B14/Vandløb!$C$3)+EXP(-(3*PI())*(3*PI())*(Vandløb!F$13/Vandløb!$C$3)*Vandløb!$C$6/(Vandløb!$C$4*Vandløb!$C$3))*COS(3*PI()*$B14/Vandløb!$C$3)+EXP(-(4*PI())*(4*PI())*(Vandløb!F$13/Vandløb!$C$3)*Vandløb!$C$6/(Vandløb!$C$4*Vandløb!$C$3))*COS(4*PI()*$B14/Vandløb!$C$3)+EXP(-(5*PI())*(5*PI())*(Vandløb!F$13/Vandløb!$C$3)*Vandløb!$C$6/(Vandløb!$C$4*Vandløb!$C$3))*COS(5*PI()*$B14/Vandløb!$C$3)+EXP(-(6*PI())*(6*PI())*(Vandløb!F$13/Vandløb!$C$3)*Vandløb!$C$6/(Vandløb!$C$4*Vandløb!$C$3))*COS(6*PI()*$B14/Vandløb!$C$3)+EXP(-(7*PI())*(7*PI())*(Vandløb!F$13/Vandløb!$C$3)*Vandløb!$C$6/(Vandløb!$C$4*Vandløb!$C$3))*COS(7*PI()*$B14/Vandløb!$C$3)+EXP(-(8*PI())*(8*PI())*(Vandløb!F$13/Vandløb!$C$3)*Vandløb!$C$6/(Vandløb!$C$4*Vandløb!$C$3))*COS(8*PI()*$B14/Vandløb!$C$3)+EXP(-(9*PI())*(9*PI())*(Vandløb!F$13/Vandløb!$C$3)*Vandløb!$C$6/(Vandløb!$C$4*Vandløb!$C$3))*COS(9*PI()*$B14/Vandløb!$C$3)+EXP(-(10*PI())*(10*PI())*(Vandløb!F$13/Vandløb!$C$3)*Vandløb!$C$6/(Vandløb!$C$4*Vandløb!$C$3))*COS(10*PI()*$B14/Vandløb!$C$3))*2+1)*Vandløb!$C$7*Vandløb!$C$8/(Vandløb!$C$5+Vandløb!$C$7))/Vandløb!$C$8)</f>
        <v>227.06257897875125</v>
      </c>
      <c r="F14" s="46">
        <f>1/((((+EXP(-(1*PI())*(1*PI())*(Vandløb!G$13/Vandløb!$C$3)*Vandløb!$C$6/(Vandløb!$C$4*Vandløb!$C$3))*COS(1*PI()*$B14/Vandløb!$C$3)+EXP(-(2*PI())*(2*PI())*(Vandløb!G$13/Vandløb!$C$3)*Vandløb!$C$6/(Vandløb!$C$4*Vandløb!$C$3))*COS(2*PI()*$B14/Vandløb!$C$3)+EXP(-(3*PI())*(3*PI())*(Vandløb!G$13/Vandløb!$C$3)*Vandløb!$C$6/(Vandløb!$C$4*Vandløb!$C$3))*COS(3*PI()*$B14/Vandløb!$C$3)+EXP(-(4*PI())*(4*PI())*(Vandløb!G$13/Vandløb!$C$3)*Vandløb!$C$6/(Vandløb!$C$4*Vandløb!$C$3))*COS(4*PI()*$B14/Vandløb!$C$3)+EXP(-(5*PI())*(5*PI())*(Vandløb!G$13/Vandløb!$C$3)*Vandløb!$C$6/(Vandløb!$C$4*Vandløb!$C$3))*COS(5*PI()*$B14/Vandløb!$C$3)+EXP(-(6*PI())*(6*PI())*(Vandløb!G$13/Vandløb!$C$3)*Vandløb!$C$6/(Vandløb!$C$4*Vandløb!$C$3))*COS(6*PI()*$B14/Vandløb!$C$3)+EXP(-(7*PI())*(7*PI())*(Vandløb!G$13/Vandløb!$C$3)*Vandløb!$C$6/(Vandløb!$C$4*Vandløb!$C$3))*COS(7*PI()*$B14/Vandløb!$C$3)+EXP(-(8*PI())*(8*PI())*(Vandløb!G$13/Vandløb!$C$3)*Vandløb!$C$6/(Vandløb!$C$4*Vandløb!$C$3))*COS(8*PI()*$B14/Vandløb!$C$3)+EXP(-(9*PI())*(9*PI())*(Vandløb!G$13/Vandløb!$C$3)*Vandløb!$C$6/(Vandløb!$C$4*Vandløb!$C$3))*COS(9*PI()*$B14/Vandløb!$C$3)+EXP(-(10*PI())*(10*PI())*(Vandløb!G$13/Vandløb!$C$3)*Vandløb!$C$6/(Vandløb!$C$4*Vandløb!$C$3))*COS(10*PI()*$B14/Vandløb!$C$3))*2+1)*Vandløb!$C$7*Vandløb!$C$8/(Vandløb!$C$5+Vandløb!$C$7))/Vandløb!$C$8)</f>
        <v>114.32767388015027</v>
      </c>
      <c r="G14" s="46">
        <f>1/((((+EXP(-(1*PI())*(1*PI())*(Vandløb!H$13/Vandløb!$C$3)*Vandløb!$C$6/(Vandløb!$C$4*Vandløb!$C$3))*COS(1*PI()*$B14/Vandløb!$C$3)+EXP(-(2*PI())*(2*PI())*(Vandløb!H$13/Vandløb!$C$3)*Vandløb!$C$6/(Vandløb!$C$4*Vandløb!$C$3))*COS(2*PI()*$B14/Vandløb!$C$3)+EXP(-(3*PI())*(3*PI())*(Vandløb!H$13/Vandløb!$C$3)*Vandløb!$C$6/(Vandløb!$C$4*Vandløb!$C$3))*COS(3*PI()*$B14/Vandløb!$C$3)+EXP(-(4*PI())*(4*PI())*(Vandløb!H$13/Vandløb!$C$3)*Vandløb!$C$6/(Vandløb!$C$4*Vandløb!$C$3))*COS(4*PI()*$B14/Vandløb!$C$3)+EXP(-(5*PI())*(5*PI())*(Vandløb!H$13/Vandløb!$C$3)*Vandløb!$C$6/(Vandløb!$C$4*Vandløb!$C$3))*COS(5*PI()*$B14/Vandløb!$C$3)+EXP(-(6*PI())*(6*PI())*(Vandløb!H$13/Vandløb!$C$3)*Vandløb!$C$6/(Vandløb!$C$4*Vandløb!$C$3))*COS(6*PI()*$B14/Vandløb!$C$3)+EXP(-(7*PI())*(7*PI())*(Vandløb!H$13/Vandløb!$C$3)*Vandløb!$C$6/(Vandløb!$C$4*Vandløb!$C$3))*COS(7*PI()*$B14/Vandløb!$C$3)+EXP(-(8*PI())*(8*PI())*(Vandløb!H$13/Vandløb!$C$3)*Vandløb!$C$6/(Vandløb!$C$4*Vandløb!$C$3))*COS(8*PI()*$B14/Vandløb!$C$3)+EXP(-(9*PI())*(9*PI())*(Vandløb!H$13/Vandløb!$C$3)*Vandløb!$C$6/(Vandløb!$C$4*Vandløb!$C$3))*COS(9*PI()*$B14/Vandløb!$C$3)+EXP(-(10*PI())*(10*PI())*(Vandløb!H$13/Vandløb!$C$3)*Vandløb!$C$6/(Vandløb!$C$4*Vandløb!$C$3))*COS(10*PI()*$B14/Vandløb!$C$3))*2+1)*Vandløb!$C$7*Vandløb!$C$8/(Vandløb!$C$5+Vandløb!$C$7))/Vandløb!$C$8)</f>
        <v>84.64301648454493</v>
      </c>
      <c r="H14" s="46">
        <f>1/((((+EXP(-(1*PI())*(1*PI())*(Vandløb!I$13/Vandløb!$C$3)*Vandløb!$C$6/(Vandløb!$C$4*Vandløb!$C$3))*COS(1*PI()*$B14/Vandløb!$C$3)+EXP(-(2*PI())*(2*PI())*(Vandløb!I$13/Vandløb!$C$3)*Vandløb!$C$6/(Vandløb!$C$4*Vandløb!$C$3))*COS(2*PI()*$B14/Vandløb!$C$3)+EXP(-(3*PI())*(3*PI())*(Vandløb!I$13/Vandløb!$C$3)*Vandløb!$C$6/(Vandløb!$C$4*Vandløb!$C$3))*COS(3*PI()*$B14/Vandløb!$C$3)+EXP(-(4*PI())*(4*PI())*(Vandløb!I$13/Vandløb!$C$3)*Vandløb!$C$6/(Vandløb!$C$4*Vandløb!$C$3))*COS(4*PI()*$B14/Vandløb!$C$3)+EXP(-(5*PI())*(5*PI())*(Vandløb!I$13/Vandløb!$C$3)*Vandløb!$C$6/(Vandløb!$C$4*Vandløb!$C$3))*COS(5*PI()*$B14/Vandløb!$C$3)+EXP(-(6*PI())*(6*PI())*(Vandløb!I$13/Vandløb!$C$3)*Vandløb!$C$6/(Vandløb!$C$4*Vandløb!$C$3))*COS(6*PI()*$B14/Vandløb!$C$3)+EXP(-(7*PI())*(7*PI())*(Vandløb!I$13/Vandløb!$C$3)*Vandløb!$C$6/(Vandløb!$C$4*Vandløb!$C$3))*COS(7*PI()*$B14/Vandløb!$C$3)+EXP(-(8*PI())*(8*PI())*(Vandløb!I$13/Vandløb!$C$3)*Vandløb!$C$6/(Vandløb!$C$4*Vandløb!$C$3))*COS(8*PI()*$B14/Vandløb!$C$3)+EXP(-(9*PI())*(9*PI())*(Vandløb!I$13/Vandløb!$C$3)*Vandløb!$C$6/(Vandløb!$C$4*Vandløb!$C$3))*COS(9*PI()*$B14/Vandløb!$C$3)+EXP(-(10*PI())*(10*PI())*(Vandløb!I$13/Vandløb!$C$3)*Vandløb!$C$6/(Vandløb!$C$4*Vandløb!$C$3))*COS(10*PI()*$B14/Vandløb!$C$3))*2+1)*Vandløb!$C$7*Vandløb!$C$8/(Vandløb!$C$5+Vandløb!$C$7))/Vandløb!$C$8)</f>
        <v>72.470113244672973</v>
      </c>
      <c r="I14" s="46">
        <f>1/((((+EXP(-(1*PI())*(1*PI())*(Vandløb!J$13/Vandløb!$C$3)*Vandløb!$C$6/(Vandløb!$C$4*Vandløb!$C$3))*COS(1*PI()*$B14/Vandløb!$C$3)+EXP(-(2*PI())*(2*PI())*(Vandløb!J$13/Vandløb!$C$3)*Vandløb!$C$6/(Vandløb!$C$4*Vandløb!$C$3))*COS(2*PI()*$B14/Vandløb!$C$3)+EXP(-(3*PI())*(3*PI())*(Vandløb!J$13/Vandløb!$C$3)*Vandløb!$C$6/(Vandløb!$C$4*Vandløb!$C$3))*COS(3*PI()*$B14/Vandløb!$C$3)+EXP(-(4*PI())*(4*PI())*(Vandløb!J$13/Vandløb!$C$3)*Vandløb!$C$6/(Vandløb!$C$4*Vandløb!$C$3))*COS(4*PI()*$B14/Vandløb!$C$3)+EXP(-(5*PI())*(5*PI())*(Vandløb!J$13/Vandløb!$C$3)*Vandløb!$C$6/(Vandløb!$C$4*Vandløb!$C$3))*COS(5*PI()*$B14/Vandløb!$C$3)+EXP(-(6*PI())*(6*PI())*(Vandløb!J$13/Vandløb!$C$3)*Vandløb!$C$6/(Vandløb!$C$4*Vandløb!$C$3))*COS(6*PI()*$B14/Vandløb!$C$3)+EXP(-(7*PI())*(7*PI())*(Vandløb!J$13/Vandløb!$C$3)*Vandløb!$C$6/(Vandløb!$C$4*Vandløb!$C$3))*COS(7*PI()*$B14/Vandløb!$C$3)+EXP(-(8*PI())*(8*PI())*(Vandløb!J$13/Vandløb!$C$3)*Vandløb!$C$6/(Vandløb!$C$4*Vandløb!$C$3))*COS(8*PI()*$B14/Vandløb!$C$3)+EXP(-(9*PI())*(9*PI())*(Vandløb!J$13/Vandløb!$C$3)*Vandløb!$C$6/(Vandløb!$C$4*Vandløb!$C$3))*COS(9*PI()*$B14/Vandløb!$C$3)+EXP(-(10*PI())*(10*PI())*(Vandløb!J$13/Vandløb!$C$3)*Vandløb!$C$6/(Vandløb!$C$4*Vandløb!$C$3))*COS(10*PI()*$B14/Vandløb!$C$3))*2+1)*Vandløb!$C$7*Vandløb!$C$8/(Vandløb!$C$5+Vandløb!$C$7))/Vandløb!$C$8)</f>
        <v>66.416025102438368</v>
      </c>
      <c r="J14" s="46">
        <f>1/((((+EXP(-(1*PI())*(1*PI())*(Vandløb!K$13/Vandløb!$C$3)*Vandløb!$C$6/(Vandløb!$C$4*Vandløb!$C$3))*COS(1*PI()*$B14/Vandløb!$C$3)+EXP(-(2*PI())*(2*PI())*(Vandløb!K$13/Vandløb!$C$3)*Vandløb!$C$6/(Vandløb!$C$4*Vandløb!$C$3))*COS(2*PI()*$B14/Vandløb!$C$3)+EXP(-(3*PI())*(3*PI())*(Vandløb!K$13/Vandløb!$C$3)*Vandløb!$C$6/(Vandløb!$C$4*Vandløb!$C$3))*COS(3*PI()*$B14/Vandløb!$C$3)+EXP(-(4*PI())*(4*PI())*(Vandløb!K$13/Vandløb!$C$3)*Vandløb!$C$6/(Vandløb!$C$4*Vandløb!$C$3))*COS(4*PI()*$B14/Vandløb!$C$3)+EXP(-(5*PI())*(5*PI())*(Vandløb!K$13/Vandløb!$C$3)*Vandløb!$C$6/(Vandløb!$C$4*Vandløb!$C$3))*COS(5*PI()*$B14/Vandløb!$C$3)+EXP(-(6*PI())*(6*PI())*(Vandløb!K$13/Vandløb!$C$3)*Vandløb!$C$6/(Vandløb!$C$4*Vandløb!$C$3))*COS(6*PI()*$B14/Vandløb!$C$3)+EXP(-(7*PI())*(7*PI())*(Vandløb!K$13/Vandløb!$C$3)*Vandløb!$C$6/(Vandløb!$C$4*Vandløb!$C$3))*COS(7*PI()*$B14/Vandløb!$C$3)+EXP(-(8*PI())*(8*PI())*(Vandløb!K$13/Vandløb!$C$3)*Vandløb!$C$6/(Vandløb!$C$4*Vandløb!$C$3))*COS(8*PI()*$B14/Vandløb!$C$3)+EXP(-(9*PI())*(9*PI())*(Vandløb!K$13/Vandløb!$C$3)*Vandløb!$C$6/(Vandløb!$C$4*Vandløb!$C$3))*COS(9*PI()*$B14/Vandløb!$C$3)+EXP(-(10*PI())*(10*PI())*(Vandløb!K$13/Vandløb!$C$3)*Vandløb!$C$6/(Vandløb!$C$4*Vandløb!$C$3))*COS(10*PI()*$B14/Vandløb!$C$3))*2+1)*Vandløb!$C$7*Vandløb!$C$8/(Vandløb!$C$5+Vandløb!$C$7))/Vandløb!$C$8)</f>
        <v>63.092013234855244</v>
      </c>
      <c r="K14" s="46">
        <f>1/((((+EXP(-(1*PI())*(1*PI())*(Vandløb!L$13/Vandløb!$C$3)*Vandløb!$C$6/(Vandløb!$C$4*Vandløb!$C$3))*COS(1*PI()*$B14/Vandløb!$C$3)+EXP(-(2*PI())*(2*PI())*(Vandløb!L$13/Vandløb!$C$3)*Vandløb!$C$6/(Vandløb!$C$4*Vandløb!$C$3))*COS(2*PI()*$B14/Vandløb!$C$3)+EXP(-(3*PI())*(3*PI())*(Vandløb!L$13/Vandløb!$C$3)*Vandløb!$C$6/(Vandløb!$C$4*Vandløb!$C$3))*COS(3*PI()*$B14/Vandløb!$C$3)+EXP(-(4*PI())*(4*PI())*(Vandløb!L$13/Vandløb!$C$3)*Vandløb!$C$6/(Vandløb!$C$4*Vandløb!$C$3))*COS(4*PI()*$B14/Vandløb!$C$3)+EXP(-(5*PI())*(5*PI())*(Vandløb!L$13/Vandløb!$C$3)*Vandløb!$C$6/(Vandløb!$C$4*Vandløb!$C$3))*COS(5*PI()*$B14/Vandløb!$C$3)+EXP(-(6*PI())*(6*PI())*(Vandløb!L$13/Vandløb!$C$3)*Vandløb!$C$6/(Vandløb!$C$4*Vandløb!$C$3))*COS(6*PI()*$B14/Vandløb!$C$3)+EXP(-(7*PI())*(7*PI())*(Vandløb!L$13/Vandløb!$C$3)*Vandløb!$C$6/(Vandløb!$C$4*Vandløb!$C$3))*COS(7*PI()*$B14/Vandløb!$C$3)+EXP(-(8*PI())*(8*PI())*(Vandløb!L$13/Vandløb!$C$3)*Vandløb!$C$6/(Vandløb!$C$4*Vandløb!$C$3))*COS(8*PI()*$B14/Vandløb!$C$3)+EXP(-(9*PI())*(9*PI())*(Vandløb!L$13/Vandløb!$C$3)*Vandløb!$C$6/(Vandløb!$C$4*Vandløb!$C$3))*COS(9*PI()*$B14/Vandløb!$C$3)+EXP(-(10*PI())*(10*PI())*(Vandløb!L$13/Vandløb!$C$3)*Vandløb!$C$6/(Vandløb!$C$4*Vandløb!$C$3))*COS(10*PI()*$B14/Vandløb!$C$3))*2+1)*Vandløb!$C$7*Vandløb!$C$8/(Vandløb!$C$5+Vandløb!$C$7))/Vandløb!$C$8)</f>
        <v>61.16385399881802</v>
      </c>
      <c r="L14" s="46">
        <f>1/((((+EXP(-(1*PI())*(1*PI())*(Vandløb!M$13/Vandløb!$C$3)*Vandløb!$C$6/(Vandløb!$C$4*Vandløb!$C$3))*COS(1*PI()*$B14/Vandløb!$C$3)+EXP(-(2*PI())*(2*PI())*(Vandløb!M$13/Vandløb!$C$3)*Vandløb!$C$6/(Vandløb!$C$4*Vandløb!$C$3))*COS(2*PI()*$B14/Vandløb!$C$3)+EXP(-(3*PI())*(3*PI())*(Vandløb!M$13/Vandløb!$C$3)*Vandløb!$C$6/(Vandløb!$C$4*Vandløb!$C$3))*COS(3*PI()*$B14/Vandløb!$C$3)+EXP(-(4*PI())*(4*PI())*(Vandløb!M$13/Vandløb!$C$3)*Vandløb!$C$6/(Vandløb!$C$4*Vandløb!$C$3))*COS(4*PI()*$B14/Vandløb!$C$3)+EXP(-(5*PI())*(5*PI())*(Vandløb!M$13/Vandløb!$C$3)*Vandløb!$C$6/(Vandløb!$C$4*Vandløb!$C$3))*COS(5*PI()*$B14/Vandløb!$C$3)+EXP(-(6*PI())*(6*PI())*(Vandløb!M$13/Vandløb!$C$3)*Vandløb!$C$6/(Vandløb!$C$4*Vandløb!$C$3))*COS(6*PI()*$B14/Vandløb!$C$3)+EXP(-(7*PI())*(7*PI())*(Vandløb!M$13/Vandløb!$C$3)*Vandløb!$C$6/(Vandløb!$C$4*Vandløb!$C$3))*COS(7*PI()*$B14/Vandløb!$C$3)+EXP(-(8*PI())*(8*PI())*(Vandløb!M$13/Vandløb!$C$3)*Vandløb!$C$6/(Vandløb!$C$4*Vandløb!$C$3))*COS(8*PI()*$B14/Vandløb!$C$3)+EXP(-(9*PI())*(9*PI())*(Vandløb!M$13/Vandløb!$C$3)*Vandløb!$C$6/(Vandløb!$C$4*Vandløb!$C$3))*COS(9*PI()*$B14/Vandløb!$C$3)+EXP(-(10*PI())*(10*PI())*(Vandløb!M$13/Vandløb!$C$3)*Vandløb!$C$6/(Vandløb!$C$4*Vandløb!$C$3))*COS(10*PI()*$B14/Vandløb!$C$3))*2+1)*Vandløb!$C$7*Vandløb!$C$8/(Vandløb!$C$5+Vandløb!$C$7))/Vandløb!$C$8)</f>
        <v>60.009048070398428</v>
      </c>
      <c r="M14" s="46">
        <f>1/((((+EXP(-(1*PI())*(1*PI())*(Vandløb!N$13/Vandløb!$C$3)*Vandløb!$C$6/(Vandløb!$C$4*Vandløb!$C$3))*COS(1*PI()*$B14/Vandløb!$C$3)+EXP(-(2*PI())*(2*PI())*(Vandløb!N$13/Vandløb!$C$3)*Vandløb!$C$6/(Vandløb!$C$4*Vandløb!$C$3))*COS(2*PI()*$B14/Vandløb!$C$3)+EXP(-(3*PI())*(3*PI())*(Vandløb!N$13/Vandløb!$C$3)*Vandløb!$C$6/(Vandløb!$C$4*Vandløb!$C$3))*COS(3*PI()*$B14/Vandløb!$C$3)+EXP(-(4*PI())*(4*PI())*(Vandløb!N$13/Vandløb!$C$3)*Vandløb!$C$6/(Vandløb!$C$4*Vandløb!$C$3))*COS(4*PI()*$B14/Vandløb!$C$3)+EXP(-(5*PI())*(5*PI())*(Vandløb!N$13/Vandløb!$C$3)*Vandløb!$C$6/(Vandløb!$C$4*Vandløb!$C$3))*COS(5*PI()*$B14/Vandløb!$C$3)+EXP(-(6*PI())*(6*PI())*(Vandløb!N$13/Vandløb!$C$3)*Vandløb!$C$6/(Vandløb!$C$4*Vandløb!$C$3))*COS(6*PI()*$B14/Vandløb!$C$3)+EXP(-(7*PI())*(7*PI())*(Vandløb!N$13/Vandløb!$C$3)*Vandløb!$C$6/(Vandløb!$C$4*Vandløb!$C$3))*COS(7*PI()*$B14/Vandløb!$C$3)+EXP(-(8*PI())*(8*PI())*(Vandløb!N$13/Vandløb!$C$3)*Vandløb!$C$6/(Vandløb!$C$4*Vandløb!$C$3))*COS(8*PI()*$B14/Vandløb!$C$3)+EXP(-(9*PI())*(9*PI())*(Vandløb!N$13/Vandløb!$C$3)*Vandløb!$C$6/(Vandløb!$C$4*Vandløb!$C$3))*COS(9*PI()*$B14/Vandløb!$C$3)+EXP(-(10*PI())*(10*PI())*(Vandløb!N$13/Vandløb!$C$3)*Vandløb!$C$6/(Vandløb!$C$4*Vandløb!$C$3))*COS(10*PI()*$B14/Vandløb!$C$3))*2+1)*Vandløb!$C$7*Vandløb!$C$8/(Vandløb!$C$5+Vandløb!$C$7))/Vandløb!$C$8)</f>
        <v>59.304048789297944</v>
      </c>
      <c r="N14" s="46">
        <f>1/((((+EXP(-(1*PI())*(1*PI())*(Vandløb!O$13/Vandløb!$C$3)*Vandløb!$C$6/(Vandløb!$C$4*Vandløb!$C$3))*COS(1*PI()*$B14/Vandløb!$C$3)+EXP(-(2*PI())*(2*PI())*(Vandløb!O$13/Vandløb!$C$3)*Vandløb!$C$6/(Vandløb!$C$4*Vandløb!$C$3))*COS(2*PI()*$B14/Vandløb!$C$3)+EXP(-(3*PI())*(3*PI())*(Vandløb!O$13/Vandløb!$C$3)*Vandløb!$C$6/(Vandløb!$C$4*Vandløb!$C$3))*COS(3*PI()*$B14/Vandløb!$C$3)+EXP(-(4*PI())*(4*PI())*(Vandløb!O$13/Vandløb!$C$3)*Vandløb!$C$6/(Vandløb!$C$4*Vandløb!$C$3))*COS(4*PI()*$B14/Vandløb!$C$3)+EXP(-(5*PI())*(5*PI())*(Vandløb!O$13/Vandløb!$C$3)*Vandløb!$C$6/(Vandløb!$C$4*Vandløb!$C$3))*COS(5*PI()*$B14/Vandløb!$C$3)+EXP(-(6*PI())*(6*PI())*(Vandløb!O$13/Vandløb!$C$3)*Vandløb!$C$6/(Vandløb!$C$4*Vandløb!$C$3))*COS(6*PI()*$B14/Vandløb!$C$3)+EXP(-(7*PI())*(7*PI())*(Vandløb!O$13/Vandløb!$C$3)*Vandløb!$C$6/(Vandløb!$C$4*Vandløb!$C$3))*COS(7*PI()*$B14/Vandløb!$C$3)+EXP(-(8*PI())*(8*PI())*(Vandløb!O$13/Vandløb!$C$3)*Vandløb!$C$6/(Vandløb!$C$4*Vandløb!$C$3))*COS(8*PI()*$B14/Vandløb!$C$3)+EXP(-(9*PI())*(9*PI())*(Vandløb!O$13/Vandløb!$C$3)*Vandløb!$C$6/(Vandløb!$C$4*Vandløb!$C$3))*COS(9*PI()*$B14/Vandløb!$C$3)+EXP(-(10*PI())*(10*PI())*(Vandløb!O$13/Vandløb!$C$3)*Vandløb!$C$6/(Vandløb!$C$4*Vandløb!$C$3))*COS(10*PI()*$B14/Vandløb!$C$3))*2+1)*Vandløb!$C$7*Vandløb!$C$8/(Vandløb!$C$5+Vandløb!$C$7))/Vandløb!$C$8)</f>
        <v>58.868599659598189</v>
      </c>
      <c r="O14" s="46">
        <f>1/((((+EXP(-(1*PI())*(1*PI())*(Vandløb!P$13/Vandløb!$C$3)*Vandløb!$C$6/(Vandløb!$C$4*Vandløb!$C$3))*COS(1*PI()*$B14/Vandløb!$C$3)+EXP(-(2*PI())*(2*PI())*(Vandløb!P$13/Vandløb!$C$3)*Vandløb!$C$6/(Vandløb!$C$4*Vandløb!$C$3))*COS(2*PI()*$B14/Vandløb!$C$3)+EXP(-(3*PI())*(3*PI())*(Vandløb!P$13/Vandløb!$C$3)*Vandløb!$C$6/(Vandløb!$C$4*Vandløb!$C$3))*COS(3*PI()*$B14/Vandløb!$C$3)+EXP(-(4*PI())*(4*PI())*(Vandløb!P$13/Vandløb!$C$3)*Vandløb!$C$6/(Vandløb!$C$4*Vandløb!$C$3))*COS(4*PI()*$B14/Vandløb!$C$3)+EXP(-(5*PI())*(5*PI())*(Vandløb!P$13/Vandløb!$C$3)*Vandløb!$C$6/(Vandløb!$C$4*Vandløb!$C$3))*COS(5*PI()*$B14/Vandløb!$C$3)+EXP(-(6*PI())*(6*PI())*(Vandløb!P$13/Vandløb!$C$3)*Vandløb!$C$6/(Vandløb!$C$4*Vandløb!$C$3))*COS(6*PI()*$B14/Vandløb!$C$3)+EXP(-(7*PI())*(7*PI())*(Vandløb!P$13/Vandløb!$C$3)*Vandløb!$C$6/(Vandløb!$C$4*Vandløb!$C$3))*COS(7*PI()*$B14/Vandløb!$C$3)+EXP(-(8*PI())*(8*PI())*(Vandløb!P$13/Vandløb!$C$3)*Vandløb!$C$6/(Vandløb!$C$4*Vandløb!$C$3))*COS(8*PI()*$B14/Vandløb!$C$3)+EXP(-(9*PI())*(9*PI())*(Vandløb!P$13/Vandløb!$C$3)*Vandløb!$C$6/(Vandløb!$C$4*Vandløb!$C$3))*COS(9*PI()*$B14/Vandløb!$C$3)+EXP(-(10*PI())*(10*PI())*(Vandløb!P$13/Vandløb!$C$3)*Vandløb!$C$6/(Vandløb!$C$4*Vandløb!$C$3))*COS(10*PI()*$B14/Vandløb!$C$3))*2+1)*Vandløb!$C$7*Vandløb!$C$8/(Vandløb!$C$5+Vandløb!$C$7))/Vandløb!$C$8)</f>
        <v>58.597696966200679</v>
      </c>
      <c r="P14" s="46">
        <f>1/((((+EXP(-(1*PI())*(1*PI())*(Vandløb!Q$13/Vandløb!$C$3)*Vandløb!$C$6/(Vandløb!$C$4*Vandløb!$C$3))*COS(1*PI()*$B14/Vandløb!$C$3)+EXP(-(2*PI())*(2*PI())*(Vandløb!Q$13/Vandløb!$C$3)*Vandløb!$C$6/(Vandløb!$C$4*Vandløb!$C$3))*COS(2*PI()*$B14/Vandløb!$C$3)+EXP(-(3*PI())*(3*PI())*(Vandløb!Q$13/Vandløb!$C$3)*Vandløb!$C$6/(Vandløb!$C$4*Vandløb!$C$3))*COS(3*PI()*$B14/Vandløb!$C$3)+EXP(-(4*PI())*(4*PI())*(Vandløb!Q$13/Vandløb!$C$3)*Vandløb!$C$6/(Vandløb!$C$4*Vandløb!$C$3))*COS(4*PI()*$B14/Vandløb!$C$3)+EXP(-(5*PI())*(5*PI())*(Vandløb!Q$13/Vandløb!$C$3)*Vandløb!$C$6/(Vandløb!$C$4*Vandløb!$C$3))*COS(5*PI()*$B14/Vandløb!$C$3)+EXP(-(6*PI())*(6*PI())*(Vandløb!Q$13/Vandløb!$C$3)*Vandløb!$C$6/(Vandløb!$C$4*Vandløb!$C$3))*COS(6*PI()*$B14/Vandløb!$C$3)+EXP(-(7*PI())*(7*PI())*(Vandløb!Q$13/Vandløb!$C$3)*Vandløb!$C$6/(Vandløb!$C$4*Vandløb!$C$3))*COS(7*PI()*$B14/Vandløb!$C$3)+EXP(-(8*PI())*(8*PI())*(Vandløb!Q$13/Vandløb!$C$3)*Vandløb!$C$6/(Vandløb!$C$4*Vandløb!$C$3))*COS(8*PI()*$B14/Vandløb!$C$3)+EXP(-(9*PI())*(9*PI())*(Vandløb!Q$13/Vandløb!$C$3)*Vandløb!$C$6/(Vandløb!$C$4*Vandløb!$C$3))*COS(9*PI()*$B14/Vandløb!$C$3)+EXP(-(10*PI())*(10*PI())*(Vandløb!Q$13/Vandløb!$C$3)*Vandløb!$C$6/(Vandløb!$C$4*Vandløb!$C$3))*COS(10*PI()*$B14/Vandløb!$C$3))*2+1)*Vandløb!$C$7*Vandløb!$C$8/(Vandløb!$C$5+Vandløb!$C$7))/Vandløb!$C$8)</f>
        <v>58.428406371867091</v>
      </c>
      <c r="Q14" s="46">
        <f>1/((((+EXP(-(1*PI())*(1*PI())*(Vandløb!R$13/Vandløb!$C$3)*Vandløb!$C$6/(Vandløb!$C$4*Vandløb!$C$3))*COS(1*PI()*$B14/Vandløb!$C$3)+EXP(-(2*PI())*(2*PI())*(Vandløb!R$13/Vandløb!$C$3)*Vandløb!$C$6/(Vandløb!$C$4*Vandløb!$C$3))*COS(2*PI()*$B14/Vandløb!$C$3)+EXP(-(3*PI())*(3*PI())*(Vandløb!R$13/Vandløb!$C$3)*Vandløb!$C$6/(Vandløb!$C$4*Vandløb!$C$3))*COS(3*PI()*$B14/Vandløb!$C$3)+EXP(-(4*PI())*(4*PI())*(Vandløb!R$13/Vandløb!$C$3)*Vandløb!$C$6/(Vandløb!$C$4*Vandløb!$C$3))*COS(4*PI()*$B14/Vandløb!$C$3)+EXP(-(5*PI())*(5*PI())*(Vandløb!R$13/Vandløb!$C$3)*Vandløb!$C$6/(Vandløb!$C$4*Vandløb!$C$3))*COS(5*PI()*$B14/Vandløb!$C$3)+EXP(-(6*PI())*(6*PI())*(Vandløb!R$13/Vandløb!$C$3)*Vandløb!$C$6/(Vandløb!$C$4*Vandløb!$C$3))*COS(6*PI()*$B14/Vandløb!$C$3)+EXP(-(7*PI())*(7*PI())*(Vandløb!R$13/Vandløb!$C$3)*Vandløb!$C$6/(Vandløb!$C$4*Vandløb!$C$3))*COS(7*PI()*$B14/Vandløb!$C$3)+EXP(-(8*PI())*(8*PI())*(Vandløb!R$13/Vandløb!$C$3)*Vandløb!$C$6/(Vandløb!$C$4*Vandløb!$C$3))*COS(8*PI()*$B14/Vandløb!$C$3)+EXP(-(9*PI())*(9*PI())*(Vandløb!R$13/Vandløb!$C$3)*Vandløb!$C$6/(Vandløb!$C$4*Vandløb!$C$3))*COS(9*PI()*$B14/Vandløb!$C$3)+EXP(-(10*PI())*(10*PI())*(Vandløb!R$13/Vandløb!$C$3)*Vandløb!$C$6/(Vandløb!$C$4*Vandløb!$C$3))*COS(10*PI()*$B14/Vandløb!$C$3))*2+1)*Vandløb!$C$7*Vandløb!$C$8/(Vandløb!$C$5+Vandløb!$C$7))/Vandløb!$C$8)</f>
        <v>58.322318410925888</v>
      </c>
      <c r="R14" s="46">
        <f>1/((((+EXP(-(1*PI())*(1*PI())*(Vandløb!S$13/Vandløb!$C$3)*Vandløb!$C$6/(Vandløb!$C$4*Vandløb!$C$3))*COS(1*PI()*$B14/Vandløb!$C$3)+EXP(-(2*PI())*(2*PI())*(Vandløb!S$13/Vandløb!$C$3)*Vandløb!$C$6/(Vandløb!$C$4*Vandløb!$C$3))*COS(2*PI()*$B14/Vandløb!$C$3)+EXP(-(3*PI())*(3*PI())*(Vandløb!S$13/Vandløb!$C$3)*Vandløb!$C$6/(Vandløb!$C$4*Vandløb!$C$3))*COS(3*PI()*$B14/Vandløb!$C$3)+EXP(-(4*PI())*(4*PI())*(Vandløb!S$13/Vandløb!$C$3)*Vandløb!$C$6/(Vandløb!$C$4*Vandløb!$C$3))*COS(4*PI()*$B14/Vandløb!$C$3)+EXP(-(5*PI())*(5*PI())*(Vandløb!S$13/Vandløb!$C$3)*Vandløb!$C$6/(Vandløb!$C$4*Vandløb!$C$3))*COS(5*PI()*$B14/Vandløb!$C$3)+EXP(-(6*PI())*(6*PI())*(Vandløb!S$13/Vandløb!$C$3)*Vandløb!$C$6/(Vandløb!$C$4*Vandløb!$C$3))*COS(6*PI()*$B14/Vandløb!$C$3)+EXP(-(7*PI())*(7*PI())*(Vandløb!S$13/Vandløb!$C$3)*Vandløb!$C$6/(Vandløb!$C$4*Vandløb!$C$3))*COS(7*PI()*$B14/Vandløb!$C$3)+EXP(-(8*PI())*(8*PI())*(Vandløb!S$13/Vandløb!$C$3)*Vandløb!$C$6/(Vandløb!$C$4*Vandløb!$C$3))*COS(8*PI()*$B14/Vandløb!$C$3)+EXP(-(9*PI())*(9*PI())*(Vandløb!S$13/Vandløb!$C$3)*Vandløb!$C$6/(Vandløb!$C$4*Vandløb!$C$3))*COS(9*PI()*$B14/Vandløb!$C$3)+EXP(-(10*PI())*(10*PI())*(Vandløb!S$13/Vandløb!$C$3)*Vandløb!$C$6/(Vandløb!$C$4*Vandløb!$C$3))*COS(10*PI()*$B14/Vandløb!$C$3))*2+1)*Vandløb!$C$7*Vandløb!$C$8/(Vandløb!$C$5+Vandløb!$C$7))/Vandløb!$C$8)</f>
        <v>58.255720646958494</v>
      </c>
      <c r="S14" s="46">
        <f>1/((((+EXP(-(1*PI())*(1*PI())*(Vandløb!T$13/Vandløb!$C$3)*Vandløb!$C$6/(Vandløb!$C$4*Vandløb!$C$3))*COS(1*PI()*$B14/Vandløb!$C$3)+EXP(-(2*PI())*(2*PI())*(Vandløb!T$13/Vandløb!$C$3)*Vandløb!$C$6/(Vandløb!$C$4*Vandløb!$C$3))*COS(2*PI()*$B14/Vandløb!$C$3)+EXP(-(3*PI())*(3*PI())*(Vandløb!T$13/Vandløb!$C$3)*Vandløb!$C$6/(Vandløb!$C$4*Vandløb!$C$3))*COS(3*PI()*$B14/Vandløb!$C$3)+EXP(-(4*PI())*(4*PI())*(Vandløb!T$13/Vandløb!$C$3)*Vandløb!$C$6/(Vandløb!$C$4*Vandløb!$C$3))*COS(4*PI()*$B14/Vandløb!$C$3)+EXP(-(5*PI())*(5*PI())*(Vandløb!T$13/Vandløb!$C$3)*Vandløb!$C$6/(Vandløb!$C$4*Vandløb!$C$3))*COS(5*PI()*$B14/Vandløb!$C$3)+EXP(-(6*PI())*(6*PI())*(Vandløb!T$13/Vandløb!$C$3)*Vandløb!$C$6/(Vandløb!$C$4*Vandløb!$C$3))*COS(6*PI()*$B14/Vandløb!$C$3)+EXP(-(7*PI())*(7*PI())*(Vandløb!T$13/Vandløb!$C$3)*Vandløb!$C$6/(Vandløb!$C$4*Vandløb!$C$3))*COS(7*PI()*$B14/Vandløb!$C$3)+EXP(-(8*PI())*(8*PI())*(Vandløb!T$13/Vandløb!$C$3)*Vandløb!$C$6/(Vandløb!$C$4*Vandløb!$C$3))*COS(8*PI()*$B14/Vandløb!$C$3)+EXP(-(9*PI())*(9*PI())*(Vandløb!T$13/Vandløb!$C$3)*Vandløb!$C$6/(Vandløb!$C$4*Vandløb!$C$3))*COS(9*PI()*$B14/Vandløb!$C$3)+EXP(-(10*PI())*(10*PI())*(Vandløb!T$13/Vandløb!$C$3)*Vandløb!$C$6/(Vandløb!$C$4*Vandløb!$C$3))*COS(10*PI()*$B14/Vandløb!$C$3))*2+1)*Vandløb!$C$7*Vandløb!$C$8/(Vandløb!$C$5+Vandløb!$C$7))/Vandløb!$C$8)</f>
        <v>58.213867287874699</v>
      </c>
      <c r="T14" s="46">
        <f>1/((((+EXP(-(1*PI())*(1*PI())*(Vandløb!U$13/Vandløb!$C$3)*Vandløb!$C$6/(Vandløb!$C$4*Vandløb!$C$3))*COS(1*PI()*$B14/Vandløb!$C$3)+EXP(-(2*PI())*(2*PI())*(Vandløb!U$13/Vandløb!$C$3)*Vandløb!$C$6/(Vandløb!$C$4*Vandløb!$C$3))*COS(2*PI()*$B14/Vandløb!$C$3)+EXP(-(3*PI())*(3*PI())*(Vandløb!U$13/Vandløb!$C$3)*Vandløb!$C$6/(Vandløb!$C$4*Vandløb!$C$3))*COS(3*PI()*$B14/Vandløb!$C$3)+EXP(-(4*PI())*(4*PI())*(Vandløb!U$13/Vandløb!$C$3)*Vandløb!$C$6/(Vandløb!$C$4*Vandløb!$C$3))*COS(4*PI()*$B14/Vandløb!$C$3)+EXP(-(5*PI())*(5*PI())*(Vandløb!U$13/Vandløb!$C$3)*Vandløb!$C$6/(Vandløb!$C$4*Vandløb!$C$3))*COS(5*PI()*$B14/Vandløb!$C$3)+EXP(-(6*PI())*(6*PI())*(Vandløb!U$13/Vandløb!$C$3)*Vandløb!$C$6/(Vandløb!$C$4*Vandløb!$C$3))*COS(6*PI()*$B14/Vandløb!$C$3)+EXP(-(7*PI())*(7*PI())*(Vandløb!U$13/Vandløb!$C$3)*Vandløb!$C$6/(Vandløb!$C$4*Vandløb!$C$3))*COS(7*PI()*$B14/Vandløb!$C$3)+EXP(-(8*PI())*(8*PI())*(Vandløb!U$13/Vandløb!$C$3)*Vandløb!$C$6/(Vandløb!$C$4*Vandløb!$C$3))*COS(8*PI()*$B14/Vandløb!$C$3)+EXP(-(9*PI())*(9*PI())*(Vandløb!U$13/Vandløb!$C$3)*Vandløb!$C$6/(Vandløb!$C$4*Vandløb!$C$3))*COS(9*PI()*$B14/Vandløb!$C$3)+EXP(-(10*PI())*(10*PI())*(Vandløb!U$13/Vandløb!$C$3)*Vandløb!$C$6/(Vandløb!$C$4*Vandløb!$C$3))*COS(10*PI()*$B14/Vandløb!$C$3))*2+1)*Vandløb!$C$7*Vandløb!$C$8/(Vandløb!$C$5+Vandløb!$C$7))/Vandløb!$C$8)</f>
        <v>58.187546384993709</v>
      </c>
      <c r="U14" s="46">
        <f>1/((((+EXP(-(1*PI())*(1*PI())*(Vandløb!V$13/Vandløb!$C$3)*Vandløb!$C$6/(Vandløb!$C$4*Vandløb!$C$3))*COS(1*PI()*$B14/Vandløb!$C$3)+EXP(-(2*PI())*(2*PI())*(Vandløb!V$13/Vandløb!$C$3)*Vandløb!$C$6/(Vandløb!$C$4*Vandløb!$C$3))*COS(2*PI()*$B14/Vandløb!$C$3)+EXP(-(3*PI())*(3*PI())*(Vandløb!V$13/Vandløb!$C$3)*Vandløb!$C$6/(Vandløb!$C$4*Vandløb!$C$3))*COS(3*PI()*$B14/Vandløb!$C$3)+EXP(-(4*PI())*(4*PI())*(Vandløb!V$13/Vandløb!$C$3)*Vandløb!$C$6/(Vandløb!$C$4*Vandløb!$C$3))*COS(4*PI()*$B14/Vandløb!$C$3)+EXP(-(5*PI())*(5*PI())*(Vandløb!V$13/Vandløb!$C$3)*Vandløb!$C$6/(Vandløb!$C$4*Vandløb!$C$3))*COS(5*PI()*$B14/Vandløb!$C$3)+EXP(-(6*PI())*(6*PI())*(Vandløb!V$13/Vandløb!$C$3)*Vandløb!$C$6/(Vandløb!$C$4*Vandløb!$C$3))*COS(6*PI()*$B14/Vandløb!$C$3)+EXP(-(7*PI())*(7*PI())*(Vandløb!V$13/Vandløb!$C$3)*Vandløb!$C$6/(Vandløb!$C$4*Vandløb!$C$3))*COS(7*PI()*$B14/Vandløb!$C$3)+EXP(-(8*PI())*(8*PI())*(Vandløb!V$13/Vandløb!$C$3)*Vandløb!$C$6/(Vandløb!$C$4*Vandløb!$C$3))*COS(8*PI()*$B14/Vandløb!$C$3)+EXP(-(9*PI())*(9*PI())*(Vandløb!V$13/Vandløb!$C$3)*Vandløb!$C$6/(Vandløb!$C$4*Vandløb!$C$3))*COS(9*PI()*$B14/Vandløb!$C$3)+EXP(-(10*PI())*(10*PI())*(Vandløb!V$13/Vandløb!$C$3)*Vandløb!$C$6/(Vandløb!$C$4*Vandløb!$C$3))*COS(10*PI()*$B14/Vandløb!$C$3))*2+1)*Vandløb!$C$7*Vandløb!$C$8/(Vandløb!$C$5+Vandløb!$C$7))/Vandløb!$C$8)</f>
        <v>58.170986406949403</v>
      </c>
      <c r="V14" s="46">
        <f>1/((((+EXP(-(1*PI())*(1*PI())*(Vandløb!W$13/Vandløb!$C$3)*Vandløb!$C$6/(Vandløb!$C$4*Vandløb!$C$3))*COS(1*PI()*$B14/Vandløb!$C$3)+EXP(-(2*PI())*(2*PI())*(Vandløb!W$13/Vandløb!$C$3)*Vandløb!$C$6/(Vandløb!$C$4*Vandløb!$C$3))*COS(2*PI()*$B14/Vandløb!$C$3)+EXP(-(3*PI())*(3*PI())*(Vandløb!W$13/Vandløb!$C$3)*Vandløb!$C$6/(Vandløb!$C$4*Vandløb!$C$3))*COS(3*PI()*$B14/Vandløb!$C$3)+EXP(-(4*PI())*(4*PI())*(Vandløb!W$13/Vandløb!$C$3)*Vandløb!$C$6/(Vandløb!$C$4*Vandløb!$C$3))*COS(4*PI()*$B14/Vandløb!$C$3)+EXP(-(5*PI())*(5*PI())*(Vandløb!W$13/Vandløb!$C$3)*Vandløb!$C$6/(Vandløb!$C$4*Vandløb!$C$3))*COS(5*PI()*$B14/Vandløb!$C$3)+EXP(-(6*PI())*(6*PI())*(Vandløb!W$13/Vandløb!$C$3)*Vandløb!$C$6/(Vandløb!$C$4*Vandløb!$C$3))*COS(6*PI()*$B14/Vandløb!$C$3)+EXP(-(7*PI())*(7*PI())*(Vandløb!W$13/Vandløb!$C$3)*Vandløb!$C$6/(Vandløb!$C$4*Vandløb!$C$3))*COS(7*PI()*$B14/Vandløb!$C$3)+EXP(-(8*PI())*(8*PI())*(Vandløb!W$13/Vandløb!$C$3)*Vandløb!$C$6/(Vandløb!$C$4*Vandløb!$C$3))*COS(8*PI()*$B14/Vandløb!$C$3)+EXP(-(9*PI())*(9*PI())*(Vandløb!W$13/Vandløb!$C$3)*Vandløb!$C$6/(Vandløb!$C$4*Vandløb!$C$3))*COS(9*PI()*$B14/Vandløb!$C$3)+EXP(-(10*PI())*(10*PI())*(Vandløb!W$13/Vandløb!$C$3)*Vandløb!$C$6/(Vandløb!$C$4*Vandløb!$C$3))*COS(10*PI()*$B14/Vandløb!$C$3))*2+1)*Vandløb!$C$7*Vandløb!$C$8/(Vandløb!$C$5+Vandløb!$C$7))/Vandløb!$C$8)</f>
        <v>58.160564736785155</v>
      </c>
      <c r="W14" s="46">
        <f>1/((((+EXP(-(1*PI())*(1*PI())*(Vandløb!X$13/Vandløb!$C$3)*Vandløb!$C$6/(Vandløb!$C$4*Vandløb!$C$3))*COS(1*PI()*$B14/Vandløb!$C$3)+EXP(-(2*PI())*(2*PI())*(Vandløb!X$13/Vandløb!$C$3)*Vandløb!$C$6/(Vandløb!$C$4*Vandløb!$C$3))*COS(2*PI()*$B14/Vandløb!$C$3)+EXP(-(3*PI())*(3*PI())*(Vandløb!X$13/Vandløb!$C$3)*Vandløb!$C$6/(Vandløb!$C$4*Vandløb!$C$3))*COS(3*PI()*$B14/Vandløb!$C$3)+EXP(-(4*PI())*(4*PI())*(Vandløb!X$13/Vandløb!$C$3)*Vandløb!$C$6/(Vandløb!$C$4*Vandløb!$C$3))*COS(4*PI()*$B14/Vandløb!$C$3)+EXP(-(5*PI())*(5*PI())*(Vandløb!X$13/Vandløb!$C$3)*Vandløb!$C$6/(Vandløb!$C$4*Vandløb!$C$3))*COS(5*PI()*$B14/Vandløb!$C$3)+EXP(-(6*PI())*(6*PI())*(Vandløb!X$13/Vandløb!$C$3)*Vandløb!$C$6/(Vandløb!$C$4*Vandløb!$C$3))*COS(6*PI()*$B14/Vandløb!$C$3)+EXP(-(7*PI())*(7*PI())*(Vandløb!X$13/Vandløb!$C$3)*Vandløb!$C$6/(Vandløb!$C$4*Vandløb!$C$3))*COS(7*PI()*$B14/Vandløb!$C$3)+EXP(-(8*PI())*(8*PI())*(Vandløb!X$13/Vandløb!$C$3)*Vandløb!$C$6/(Vandløb!$C$4*Vandløb!$C$3))*COS(8*PI()*$B14/Vandløb!$C$3)+EXP(-(9*PI())*(9*PI())*(Vandløb!X$13/Vandløb!$C$3)*Vandløb!$C$6/(Vandløb!$C$4*Vandløb!$C$3))*COS(9*PI()*$B14/Vandløb!$C$3)+EXP(-(10*PI())*(10*PI())*(Vandløb!X$13/Vandløb!$C$3)*Vandløb!$C$6/(Vandløb!$C$4*Vandløb!$C$3))*COS(10*PI()*$B14/Vandløb!$C$3))*2+1)*Vandløb!$C$7*Vandløb!$C$8/(Vandløb!$C$5+Vandløb!$C$7))/Vandløb!$C$8)</f>
        <v>58.154004953044982</v>
      </c>
      <c r="X14" s="46">
        <f>1/((((+EXP(-(1*PI())*(1*PI())*(Vandløb!Y$13/Vandløb!$C$3)*Vandløb!$C$6/(Vandløb!$C$4*Vandløb!$C$3))*COS(1*PI()*$B14/Vandløb!$C$3)+EXP(-(2*PI())*(2*PI())*(Vandløb!Y$13/Vandløb!$C$3)*Vandløb!$C$6/(Vandløb!$C$4*Vandløb!$C$3))*COS(2*PI()*$B14/Vandløb!$C$3)+EXP(-(3*PI())*(3*PI())*(Vandløb!Y$13/Vandløb!$C$3)*Vandløb!$C$6/(Vandløb!$C$4*Vandløb!$C$3))*COS(3*PI()*$B14/Vandløb!$C$3)+EXP(-(4*PI())*(4*PI())*(Vandløb!Y$13/Vandløb!$C$3)*Vandløb!$C$6/(Vandløb!$C$4*Vandløb!$C$3))*COS(4*PI()*$B14/Vandløb!$C$3)+EXP(-(5*PI())*(5*PI())*(Vandløb!Y$13/Vandløb!$C$3)*Vandløb!$C$6/(Vandløb!$C$4*Vandløb!$C$3))*COS(5*PI()*$B14/Vandløb!$C$3)+EXP(-(6*PI())*(6*PI())*(Vandløb!Y$13/Vandløb!$C$3)*Vandløb!$C$6/(Vandløb!$C$4*Vandløb!$C$3))*COS(6*PI()*$B14/Vandløb!$C$3)+EXP(-(7*PI())*(7*PI())*(Vandløb!Y$13/Vandløb!$C$3)*Vandløb!$C$6/(Vandløb!$C$4*Vandløb!$C$3))*COS(7*PI()*$B14/Vandløb!$C$3)+EXP(-(8*PI())*(8*PI())*(Vandløb!Y$13/Vandløb!$C$3)*Vandløb!$C$6/(Vandløb!$C$4*Vandløb!$C$3))*COS(8*PI()*$B14/Vandløb!$C$3)+EXP(-(9*PI())*(9*PI())*(Vandløb!Y$13/Vandløb!$C$3)*Vandløb!$C$6/(Vandløb!$C$4*Vandløb!$C$3))*COS(9*PI()*$B14/Vandløb!$C$3)+EXP(-(10*PI())*(10*PI())*(Vandløb!Y$13/Vandløb!$C$3)*Vandløb!$C$6/(Vandløb!$C$4*Vandløb!$C$3))*COS(10*PI()*$B14/Vandløb!$C$3))*2+1)*Vandløb!$C$7*Vandløb!$C$8/(Vandløb!$C$5+Vandløb!$C$7))/Vandløb!$C$8)</f>
        <v>58.149875536498215</v>
      </c>
      <c r="Y14" s="46">
        <f>1/((((+EXP(-(1*PI())*(1*PI())*(Vandløb!Z$13/Vandløb!$C$3)*Vandløb!$C$6/(Vandløb!$C$4*Vandløb!$C$3))*COS(1*PI()*$B14/Vandløb!$C$3)+EXP(-(2*PI())*(2*PI())*(Vandløb!Z$13/Vandløb!$C$3)*Vandløb!$C$6/(Vandløb!$C$4*Vandløb!$C$3))*COS(2*PI()*$B14/Vandløb!$C$3)+EXP(-(3*PI())*(3*PI())*(Vandløb!Z$13/Vandløb!$C$3)*Vandløb!$C$6/(Vandløb!$C$4*Vandløb!$C$3))*COS(3*PI()*$B14/Vandløb!$C$3)+EXP(-(4*PI())*(4*PI())*(Vandløb!Z$13/Vandløb!$C$3)*Vandløb!$C$6/(Vandløb!$C$4*Vandløb!$C$3))*COS(4*PI()*$B14/Vandløb!$C$3)+EXP(-(5*PI())*(5*PI())*(Vandløb!Z$13/Vandløb!$C$3)*Vandløb!$C$6/(Vandløb!$C$4*Vandløb!$C$3))*COS(5*PI()*$B14/Vandløb!$C$3)+EXP(-(6*PI())*(6*PI())*(Vandløb!Z$13/Vandløb!$C$3)*Vandløb!$C$6/(Vandløb!$C$4*Vandløb!$C$3))*COS(6*PI()*$B14/Vandløb!$C$3)+EXP(-(7*PI())*(7*PI())*(Vandløb!Z$13/Vandløb!$C$3)*Vandløb!$C$6/(Vandløb!$C$4*Vandløb!$C$3))*COS(7*PI()*$B14/Vandløb!$C$3)+EXP(-(8*PI())*(8*PI())*(Vandløb!Z$13/Vandløb!$C$3)*Vandløb!$C$6/(Vandløb!$C$4*Vandløb!$C$3))*COS(8*PI()*$B14/Vandløb!$C$3)+EXP(-(9*PI())*(9*PI())*(Vandløb!Z$13/Vandløb!$C$3)*Vandløb!$C$6/(Vandløb!$C$4*Vandløb!$C$3))*COS(9*PI()*$B14/Vandløb!$C$3)+EXP(-(10*PI())*(10*PI())*(Vandløb!Z$13/Vandløb!$C$3)*Vandløb!$C$6/(Vandløb!$C$4*Vandløb!$C$3))*COS(10*PI()*$B14/Vandløb!$C$3))*2+1)*Vandløb!$C$7*Vandløb!$C$8/(Vandløb!$C$5+Vandløb!$C$7))/Vandløb!$C$8)</f>
        <v>58.14727587121213</v>
      </c>
      <c r="Z14" s="46">
        <f>1/((((+EXP(-(1*PI())*(1*PI())*(Vandløb!AA$13/Vandløb!$C$3)*Vandløb!$C$6/(Vandløb!$C$4*Vandløb!$C$3))*COS(1*PI()*$B14/Vandløb!$C$3)+EXP(-(2*PI())*(2*PI())*(Vandløb!AA$13/Vandløb!$C$3)*Vandløb!$C$6/(Vandløb!$C$4*Vandløb!$C$3))*COS(2*PI()*$B14/Vandløb!$C$3)+EXP(-(3*PI())*(3*PI())*(Vandløb!AA$13/Vandløb!$C$3)*Vandløb!$C$6/(Vandløb!$C$4*Vandløb!$C$3))*COS(3*PI()*$B14/Vandløb!$C$3)+EXP(-(4*PI())*(4*PI())*(Vandløb!AA$13/Vandløb!$C$3)*Vandløb!$C$6/(Vandløb!$C$4*Vandløb!$C$3))*COS(4*PI()*$B14/Vandløb!$C$3)+EXP(-(5*PI())*(5*PI())*(Vandløb!AA$13/Vandløb!$C$3)*Vandløb!$C$6/(Vandløb!$C$4*Vandløb!$C$3))*COS(5*PI()*$B14/Vandløb!$C$3)+EXP(-(6*PI())*(6*PI())*(Vandløb!AA$13/Vandløb!$C$3)*Vandløb!$C$6/(Vandløb!$C$4*Vandløb!$C$3))*COS(6*PI()*$B14/Vandløb!$C$3)+EXP(-(7*PI())*(7*PI())*(Vandløb!AA$13/Vandløb!$C$3)*Vandløb!$C$6/(Vandløb!$C$4*Vandløb!$C$3))*COS(7*PI()*$B14/Vandløb!$C$3)+EXP(-(8*PI())*(8*PI())*(Vandløb!AA$13/Vandløb!$C$3)*Vandløb!$C$6/(Vandløb!$C$4*Vandløb!$C$3))*COS(8*PI()*$B14/Vandløb!$C$3)+EXP(-(9*PI())*(9*PI())*(Vandløb!AA$13/Vandløb!$C$3)*Vandløb!$C$6/(Vandløb!$C$4*Vandløb!$C$3))*COS(9*PI()*$B14/Vandløb!$C$3)+EXP(-(10*PI())*(10*PI())*(Vandløb!AA$13/Vandløb!$C$3)*Vandløb!$C$6/(Vandløb!$C$4*Vandløb!$C$3))*COS(10*PI()*$B14/Vandløb!$C$3))*2+1)*Vandløb!$C$7*Vandløb!$C$8/(Vandløb!$C$5+Vandløb!$C$7))/Vandløb!$C$8)</f>
        <v>58.145639187382834</v>
      </c>
      <c r="AA14" s="46">
        <f>1/((((+EXP(-(1*PI())*(1*PI())*(Vandløb!AB$13/Vandløb!$C$3)*Vandløb!$C$6/(Vandløb!$C$4*Vandløb!$C$3))*COS(1*PI()*$B14/Vandløb!$C$3)+EXP(-(2*PI())*(2*PI())*(Vandløb!AB$13/Vandløb!$C$3)*Vandløb!$C$6/(Vandløb!$C$4*Vandløb!$C$3))*COS(2*PI()*$B14/Vandløb!$C$3)+EXP(-(3*PI())*(3*PI())*(Vandløb!AB$13/Vandløb!$C$3)*Vandløb!$C$6/(Vandløb!$C$4*Vandløb!$C$3))*COS(3*PI()*$B14/Vandløb!$C$3)+EXP(-(4*PI())*(4*PI())*(Vandløb!AB$13/Vandløb!$C$3)*Vandløb!$C$6/(Vandløb!$C$4*Vandløb!$C$3))*COS(4*PI()*$B14/Vandløb!$C$3)+EXP(-(5*PI())*(5*PI())*(Vandløb!AB$13/Vandløb!$C$3)*Vandløb!$C$6/(Vandløb!$C$4*Vandløb!$C$3))*COS(5*PI()*$B14/Vandløb!$C$3)+EXP(-(6*PI())*(6*PI())*(Vandløb!AB$13/Vandløb!$C$3)*Vandløb!$C$6/(Vandløb!$C$4*Vandløb!$C$3))*COS(6*PI()*$B14/Vandløb!$C$3)+EXP(-(7*PI())*(7*PI())*(Vandløb!AB$13/Vandløb!$C$3)*Vandløb!$C$6/(Vandløb!$C$4*Vandløb!$C$3))*COS(7*PI()*$B14/Vandløb!$C$3)+EXP(-(8*PI())*(8*PI())*(Vandløb!AB$13/Vandløb!$C$3)*Vandløb!$C$6/(Vandløb!$C$4*Vandløb!$C$3))*COS(8*PI()*$B14/Vandløb!$C$3)+EXP(-(9*PI())*(9*PI())*(Vandløb!AB$13/Vandløb!$C$3)*Vandløb!$C$6/(Vandløb!$C$4*Vandløb!$C$3))*COS(9*PI()*$B14/Vandløb!$C$3)+EXP(-(10*PI())*(10*PI())*(Vandløb!AB$13/Vandløb!$C$3)*Vandløb!$C$6/(Vandløb!$C$4*Vandløb!$C$3))*COS(10*PI()*$B14/Vandløb!$C$3))*2+1)*Vandløb!$C$7*Vandløb!$C$8/(Vandløb!$C$5+Vandløb!$C$7))/Vandløb!$C$8)</f>
        <v>58.144608744633501</v>
      </c>
      <c r="AB14" s="47">
        <f>1/((((+EXP(-(1*PI())*(1*PI())*(Vandløb!AC$13/Vandløb!$C$3)*Vandløb!$C$6/(Vandløb!$C$4*Vandløb!$C$3))*COS(1*PI()*$B14/Vandløb!$C$3)+EXP(-(2*PI())*(2*PI())*(Vandløb!AC$13/Vandløb!$C$3)*Vandløb!$C$6/(Vandløb!$C$4*Vandløb!$C$3))*COS(2*PI()*$B14/Vandløb!$C$3)+EXP(-(3*PI())*(3*PI())*(Vandløb!AC$13/Vandløb!$C$3)*Vandløb!$C$6/(Vandløb!$C$4*Vandløb!$C$3))*COS(3*PI()*$B14/Vandløb!$C$3)+EXP(-(4*PI())*(4*PI())*(Vandløb!AC$13/Vandløb!$C$3)*Vandløb!$C$6/(Vandløb!$C$4*Vandløb!$C$3))*COS(4*PI()*$B14/Vandløb!$C$3)+EXP(-(5*PI())*(5*PI())*(Vandløb!AC$13/Vandløb!$C$3)*Vandløb!$C$6/(Vandløb!$C$4*Vandløb!$C$3))*COS(5*PI()*$B14/Vandløb!$C$3)+EXP(-(6*PI())*(6*PI())*(Vandløb!AC$13/Vandløb!$C$3)*Vandløb!$C$6/(Vandløb!$C$4*Vandløb!$C$3))*COS(6*PI()*$B14/Vandløb!$C$3)+EXP(-(7*PI())*(7*PI())*(Vandløb!AC$13/Vandløb!$C$3)*Vandløb!$C$6/(Vandløb!$C$4*Vandløb!$C$3))*COS(7*PI()*$B14/Vandløb!$C$3)+EXP(-(8*PI())*(8*PI())*(Vandløb!AC$13/Vandløb!$C$3)*Vandløb!$C$6/(Vandløb!$C$4*Vandløb!$C$3))*COS(8*PI()*$B14/Vandløb!$C$3)+EXP(-(9*PI())*(9*PI())*(Vandløb!AC$13/Vandløb!$C$3)*Vandløb!$C$6/(Vandløb!$C$4*Vandløb!$C$3))*COS(9*PI()*$B14/Vandløb!$C$3)+EXP(-(10*PI())*(10*PI())*(Vandløb!AC$13/Vandløb!$C$3)*Vandløb!$C$6/(Vandløb!$C$4*Vandløb!$C$3))*COS(10*PI()*$B14/Vandløb!$C$3))*2+1)*Vandløb!$C$7*Vandløb!$C$8/(Vandløb!$C$5+Vandløb!$C$7))/Vandløb!$C$8)</f>
        <v>58.143959975286215</v>
      </c>
    </row>
    <row r="15" spans="2:28" x14ac:dyDescent="0.2">
      <c r="B15" s="35">
        <f>Vandløb!$K$9*11</f>
        <v>4.4000000000000004</v>
      </c>
      <c r="C15" s="45">
        <f>1/((((+EXP(-(1*PI())*(1*PI())*(Vandløb!D$13/Vandløb!$C$3)*Vandløb!$C$6/(Vandløb!$C$4*Vandløb!$C$3))*COS(1*PI()*$B15/Vandløb!$C$3)+EXP(-(2*PI())*(2*PI())*(Vandløb!D$13/Vandløb!$C$3)*Vandløb!$C$6/(Vandløb!$C$4*Vandløb!$C$3))*COS(2*PI()*$B15/Vandløb!$C$3)+EXP(-(3*PI())*(3*PI())*(Vandløb!D$13/Vandløb!$C$3)*Vandløb!$C$6/(Vandløb!$C$4*Vandløb!$C$3))*COS(3*PI()*$B15/Vandløb!$C$3)+EXP(-(4*PI())*(4*PI())*(Vandløb!D$13/Vandløb!$C$3)*Vandløb!$C$6/(Vandløb!$C$4*Vandløb!$C$3))*COS(4*PI()*$B15/Vandløb!$C$3)+EXP(-(5*PI())*(5*PI())*(Vandløb!D$13/Vandløb!$C$3)*Vandløb!$C$6/(Vandløb!$C$4*Vandløb!$C$3))*COS(5*PI()*$B15/Vandløb!$C$3)+EXP(-(6*PI())*(6*PI())*(Vandløb!D$13/Vandløb!$C$3)*Vandløb!$C$6/(Vandløb!$C$4*Vandløb!$C$3))*COS(6*PI()*$B15/Vandløb!$C$3)+EXP(-(7*PI())*(7*PI())*(Vandløb!D$13/Vandløb!$C$3)*Vandløb!$C$6/(Vandløb!$C$4*Vandløb!$C$3))*COS(7*PI()*$B15/Vandløb!$C$3)+EXP(-(8*PI())*(8*PI())*(Vandløb!D$13/Vandløb!$C$3)*Vandløb!$C$6/(Vandløb!$C$4*Vandløb!$C$3))*COS(8*PI()*$B15/Vandløb!$C$3)+EXP(-(9*PI())*(9*PI())*(Vandløb!D$13/Vandløb!$C$3)*Vandløb!$C$6/(Vandløb!$C$4*Vandløb!$C$3))*COS(9*PI()*$B15/Vandløb!$C$3)+EXP(-(10*PI())*(10*PI())*(Vandløb!D$13/Vandløb!$C$3)*Vandløb!$C$6/(Vandløb!$C$4*Vandløb!$C$3))*COS(10*PI()*$B15/Vandløb!$C$3))*2+1)*Vandløb!$C$7*Vandløb!$C$8/(Vandløb!$C$5+Vandløb!$C$7))/Vandløb!$C$8)</f>
        <v>-37430.27938413532</v>
      </c>
      <c r="D15" s="46">
        <f>1/((((+EXP(-(1*PI())*(1*PI())*(Vandløb!E$13/Vandløb!$C$3)*Vandløb!$C$6/(Vandløb!$C$4*Vandløb!$C$3))*COS(1*PI()*$B15/Vandløb!$C$3)+EXP(-(2*PI())*(2*PI())*(Vandløb!E$13/Vandløb!$C$3)*Vandløb!$C$6/(Vandløb!$C$4*Vandløb!$C$3))*COS(2*PI()*$B15/Vandløb!$C$3)+EXP(-(3*PI())*(3*PI())*(Vandløb!E$13/Vandløb!$C$3)*Vandløb!$C$6/(Vandløb!$C$4*Vandløb!$C$3))*COS(3*PI()*$B15/Vandløb!$C$3)+EXP(-(4*PI())*(4*PI())*(Vandløb!E$13/Vandløb!$C$3)*Vandløb!$C$6/(Vandløb!$C$4*Vandløb!$C$3))*COS(4*PI()*$B15/Vandløb!$C$3)+EXP(-(5*PI())*(5*PI())*(Vandløb!E$13/Vandløb!$C$3)*Vandløb!$C$6/(Vandløb!$C$4*Vandløb!$C$3))*COS(5*PI()*$B15/Vandløb!$C$3)+EXP(-(6*PI())*(6*PI())*(Vandløb!E$13/Vandløb!$C$3)*Vandløb!$C$6/(Vandløb!$C$4*Vandløb!$C$3))*COS(6*PI()*$B15/Vandløb!$C$3)+EXP(-(7*PI())*(7*PI())*(Vandløb!E$13/Vandløb!$C$3)*Vandløb!$C$6/(Vandløb!$C$4*Vandløb!$C$3))*COS(7*PI()*$B15/Vandløb!$C$3)+EXP(-(8*PI())*(8*PI())*(Vandløb!E$13/Vandløb!$C$3)*Vandløb!$C$6/(Vandløb!$C$4*Vandløb!$C$3))*COS(8*PI()*$B15/Vandløb!$C$3)+EXP(-(9*PI())*(9*PI())*(Vandløb!E$13/Vandløb!$C$3)*Vandløb!$C$6/(Vandløb!$C$4*Vandløb!$C$3))*COS(9*PI()*$B15/Vandløb!$C$3)+EXP(-(10*PI())*(10*PI())*(Vandløb!E$13/Vandløb!$C$3)*Vandløb!$C$6/(Vandløb!$C$4*Vandløb!$C$3))*COS(10*PI()*$B15/Vandløb!$C$3))*2+1)*Vandløb!$C$7*Vandløb!$C$8/(Vandløb!$C$5+Vandløb!$C$7))/Vandløb!$C$8)</f>
        <v>7083.4388994229048</v>
      </c>
      <c r="E15" s="46">
        <f>1/((((+EXP(-(1*PI())*(1*PI())*(Vandløb!F$13/Vandløb!$C$3)*Vandløb!$C$6/(Vandløb!$C$4*Vandløb!$C$3))*COS(1*PI()*$B15/Vandløb!$C$3)+EXP(-(2*PI())*(2*PI())*(Vandløb!F$13/Vandløb!$C$3)*Vandløb!$C$6/(Vandløb!$C$4*Vandløb!$C$3))*COS(2*PI()*$B15/Vandløb!$C$3)+EXP(-(3*PI())*(3*PI())*(Vandløb!F$13/Vandløb!$C$3)*Vandløb!$C$6/(Vandløb!$C$4*Vandløb!$C$3))*COS(3*PI()*$B15/Vandløb!$C$3)+EXP(-(4*PI())*(4*PI())*(Vandløb!F$13/Vandløb!$C$3)*Vandløb!$C$6/(Vandløb!$C$4*Vandløb!$C$3))*COS(4*PI()*$B15/Vandløb!$C$3)+EXP(-(5*PI())*(5*PI())*(Vandløb!F$13/Vandløb!$C$3)*Vandløb!$C$6/(Vandløb!$C$4*Vandløb!$C$3))*COS(5*PI()*$B15/Vandløb!$C$3)+EXP(-(6*PI())*(6*PI())*(Vandløb!F$13/Vandløb!$C$3)*Vandløb!$C$6/(Vandløb!$C$4*Vandløb!$C$3))*COS(6*PI()*$B15/Vandløb!$C$3)+EXP(-(7*PI())*(7*PI())*(Vandløb!F$13/Vandløb!$C$3)*Vandløb!$C$6/(Vandløb!$C$4*Vandløb!$C$3))*COS(7*PI()*$B15/Vandløb!$C$3)+EXP(-(8*PI())*(8*PI())*(Vandløb!F$13/Vandløb!$C$3)*Vandløb!$C$6/(Vandløb!$C$4*Vandløb!$C$3))*COS(8*PI()*$B15/Vandløb!$C$3)+EXP(-(9*PI())*(9*PI())*(Vandløb!F$13/Vandløb!$C$3)*Vandløb!$C$6/(Vandløb!$C$4*Vandløb!$C$3))*COS(9*PI()*$B15/Vandløb!$C$3)+EXP(-(10*PI())*(10*PI())*(Vandløb!F$13/Vandløb!$C$3)*Vandløb!$C$6/(Vandløb!$C$4*Vandløb!$C$3))*COS(10*PI()*$B15/Vandløb!$C$3))*2+1)*Vandløb!$C$7*Vandløb!$C$8/(Vandløb!$C$5+Vandløb!$C$7))/Vandløb!$C$8)</f>
        <v>397.51221126066025</v>
      </c>
      <c r="F15" s="46">
        <f>1/((((+EXP(-(1*PI())*(1*PI())*(Vandløb!G$13/Vandløb!$C$3)*Vandløb!$C$6/(Vandløb!$C$4*Vandløb!$C$3))*COS(1*PI()*$B15/Vandløb!$C$3)+EXP(-(2*PI())*(2*PI())*(Vandløb!G$13/Vandløb!$C$3)*Vandløb!$C$6/(Vandløb!$C$4*Vandløb!$C$3))*COS(2*PI()*$B15/Vandløb!$C$3)+EXP(-(3*PI())*(3*PI())*(Vandløb!G$13/Vandløb!$C$3)*Vandløb!$C$6/(Vandløb!$C$4*Vandløb!$C$3))*COS(3*PI()*$B15/Vandløb!$C$3)+EXP(-(4*PI())*(4*PI())*(Vandløb!G$13/Vandløb!$C$3)*Vandløb!$C$6/(Vandløb!$C$4*Vandløb!$C$3))*COS(4*PI()*$B15/Vandløb!$C$3)+EXP(-(5*PI())*(5*PI())*(Vandløb!G$13/Vandløb!$C$3)*Vandløb!$C$6/(Vandløb!$C$4*Vandløb!$C$3))*COS(5*PI()*$B15/Vandløb!$C$3)+EXP(-(6*PI())*(6*PI())*(Vandløb!G$13/Vandløb!$C$3)*Vandløb!$C$6/(Vandløb!$C$4*Vandløb!$C$3))*COS(6*PI()*$B15/Vandløb!$C$3)+EXP(-(7*PI())*(7*PI())*(Vandløb!G$13/Vandløb!$C$3)*Vandløb!$C$6/(Vandløb!$C$4*Vandløb!$C$3))*COS(7*PI()*$B15/Vandløb!$C$3)+EXP(-(8*PI())*(8*PI())*(Vandløb!G$13/Vandløb!$C$3)*Vandløb!$C$6/(Vandløb!$C$4*Vandløb!$C$3))*COS(8*PI()*$B15/Vandløb!$C$3)+EXP(-(9*PI())*(9*PI())*(Vandløb!G$13/Vandløb!$C$3)*Vandløb!$C$6/(Vandløb!$C$4*Vandløb!$C$3))*COS(9*PI()*$B15/Vandløb!$C$3)+EXP(-(10*PI())*(10*PI())*(Vandløb!G$13/Vandløb!$C$3)*Vandløb!$C$6/(Vandløb!$C$4*Vandløb!$C$3))*COS(10*PI()*$B15/Vandløb!$C$3))*2+1)*Vandløb!$C$7*Vandløb!$C$8/(Vandløb!$C$5+Vandløb!$C$7))/Vandløb!$C$8)</f>
        <v>166.0684239805928</v>
      </c>
      <c r="G15" s="46">
        <f>1/((((+EXP(-(1*PI())*(1*PI())*(Vandløb!H$13/Vandløb!$C$3)*Vandløb!$C$6/(Vandløb!$C$4*Vandløb!$C$3))*COS(1*PI()*$B15/Vandløb!$C$3)+EXP(-(2*PI())*(2*PI())*(Vandløb!H$13/Vandløb!$C$3)*Vandløb!$C$6/(Vandløb!$C$4*Vandløb!$C$3))*COS(2*PI()*$B15/Vandløb!$C$3)+EXP(-(3*PI())*(3*PI())*(Vandløb!H$13/Vandløb!$C$3)*Vandløb!$C$6/(Vandløb!$C$4*Vandløb!$C$3))*COS(3*PI()*$B15/Vandløb!$C$3)+EXP(-(4*PI())*(4*PI())*(Vandløb!H$13/Vandløb!$C$3)*Vandløb!$C$6/(Vandløb!$C$4*Vandløb!$C$3))*COS(4*PI()*$B15/Vandløb!$C$3)+EXP(-(5*PI())*(5*PI())*(Vandløb!H$13/Vandløb!$C$3)*Vandløb!$C$6/(Vandløb!$C$4*Vandløb!$C$3))*COS(5*PI()*$B15/Vandløb!$C$3)+EXP(-(6*PI())*(6*PI())*(Vandløb!H$13/Vandløb!$C$3)*Vandløb!$C$6/(Vandløb!$C$4*Vandløb!$C$3))*COS(6*PI()*$B15/Vandløb!$C$3)+EXP(-(7*PI())*(7*PI())*(Vandløb!H$13/Vandløb!$C$3)*Vandløb!$C$6/(Vandløb!$C$4*Vandløb!$C$3))*COS(7*PI()*$B15/Vandløb!$C$3)+EXP(-(8*PI())*(8*PI())*(Vandløb!H$13/Vandløb!$C$3)*Vandløb!$C$6/(Vandløb!$C$4*Vandløb!$C$3))*COS(8*PI()*$B15/Vandløb!$C$3)+EXP(-(9*PI())*(9*PI())*(Vandløb!H$13/Vandløb!$C$3)*Vandløb!$C$6/(Vandløb!$C$4*Vandløb!$C$3))*COS(9*PI()*$B15/Vandløb!$C$3)+EXP(-(10*PI())*(10*PI())*(Vandløb!H$13/Vandløb!$C$3)*Vandløb!$C$6/(Vandløb!$C$4*Vandløb!$C$3))*COS(10*PI()*$B15/Vandløb!$C$3))*2+1)*Vandløb!$C$7*Vandløb!$C$8/(Vandløb!$C$5+Vandløb!$C$7))/Vandløb!$C$8)</f>
        <v>111.98872413453073</v>
      </c>
      <c r="H15" s="46">
        <f>1/((((+EXP(-(1*PI())*(1*PI())*(Vandløb!I$13/Vandløb!$C$3)*Vandløb!$C$6/(Vandløb!$C$4*Vandløb!$C$3))*COS(1*PI()*$B15/Vandløb!$C$3)+EXP(-(2*PI())*(2*PI())*(Vandløb!I$13/Vandløb!$C$3)*Vandløb!$C$6/(Vandløb!$C$4*Vandløb!$C$3))*COS(2*PI()*$B15/Vandløb!$C$3)+EXP(-(3*PI())*(3*PI())*(Vandløb!I$13/Vandløb!$C$3)*Vandløb!$C$6/(Vandløb!$C$4*Vandløb!$C$3))*COS(3*PI()*$B15/Vandløb!$C$3)+EXP(-(4*PI())*(4*PI())*(Vandløb!I$13/Vandløb!$C$3)*Vandløb!$C$6/(Vandløb!$C$4*Vandløb!$C$3))*COS(4*PI()*$B15/Vandløb!$C$3)+EXP(-(5*PI())*(5*PI())*(Vandløb!I$13/Vandløb!$C$3)*Vandløb!$C$6/(Vandløb!$C$4*Vandløb!$C$3))*COS(5*PI()*$B15/Vandløb!$C$3)+EXP(-(6*PI())*(6*PI())*(Vandløb!I$13/Vandløb!$C$3)*Vandløb!$C$6/(Vandløb!$C$4*Vandløb!$C$3))*COS(6*PI()*$B15/Vandløb!$C$3)+EXP(-(7*PI())*(7*PI())*(Vandløb!I$13/Vandløb!$C$3)*Vandløb!$C$6/(Vandløb!$C$4*Vandløb!$C$3))*COS(7*PI()*$B15/Vandløb!$C$3)+EXP(-(8*PI())*(8*PI())*(Vandløb!I$13/Vandløb!$C$3)*Vandløb!$C$6/(Vandløb!$C$4*Vandløb!$C$3))*COS(8*PI()*$B15/Vandløb!$C$3)+EXP(-(9*PI())*(9*PI())*(Vandløb!I$13/Vandløb!$C$3)*Vandløb!$C$6/(Vandløb!$C$4*Vandløb!$C$3))*COS(9*PI()*$B15/Vandløb!$C$3)+EXP(-(10*PI())*(10*PI())*(Vandløb!I$13/Vandløb!$C$3)*Vandløb!$C$6/(Vandløb!$C$4*Vandløb!$C$3))*COS(10*PI()*$B15/Vandløb!$C$3))*2+1)*Vandløb!$C$7*Vandløb!$C$8/(Vandløb!$C$5+Vandløb!$C$7))/Vandløb!$C$8)</f>
        <v>90.641227214606118</v>
      </c>
      <c r="I15" s="46">
        <f>1/((((+EXP(-(1*PI())*(1*PI())*(Vandløb!J$13/Vandløb!$C$3)*Vandløb!$C$6/(Vandløb!$C$4*Vandløb!$C$3))*COS(1*PI()*$B15/Vandløb!$C$3)+EXP(-(2*PI())*(2*PI())*(Vandløb!J$13/Vandløb!$C$3)*Vandløb!$C$6/(Vandløb!$C$4*Vandløb!$C$3))*COS(2*PI()*$B15/Vandløb!$C$3)+EXP(-(3*PI())*(3*PI())*(Vandløb!J$13/Vandløb!$C$3)*Vandløb!$C$6/(Vandløb!$C$4*Vandløb!$C$3))*COS(3*PI()*$B15/Vandløb!$C$3)+EXP(-(4*PI())*(4*PI())*(Vandløb!J$13/Vandløb!$C$3)*Vandløb!$C$6/(Vandløb!$C$4*Vandløb!$C$3))*COS(4*PI()*$B15/Vandløb!$C$3)+EXP(-(5*PI())*(5*PI())*(Vandløb!J$13/Vandløb!$C$3)*Vandløb!$C$6/(Vandløb!$C$4*Vandløb!$C$3))*COS(5*PI()*$B15/Vandløb!$C$3)+EXP(-(6*PI())*(6*PI())*(Vandløb!J$13/Vandløb!$C$3)*Vandløb!$C$6/(Vandløb!$C$4*Vandløb!$C$3))*COS(6*PI()*$B15/Vandløb!$C$3)+EXP(-(7*PI())*(7*PI())*(Vandløb!J$13/Vandløb!$C$3)*Vandløb!$C$6/(Vandløb!$C$4*Vandløb!$C$3))*COS(7*PI()*$B15/Vandløb!$C$3)+EXP(-(8*PI())*(8*PI())*(Vandløb!J$13/Vandløb!$C$3)*Vandløb!$C$6/(Vandløb!$C$4*Vandløb!$C$3))*COS(8*PI()*$B15/Vandløb!$C$3)+EXP(-(9*PI())*(9*PI())*(Vandløb!J$13/Vandløb!$C$3)*Vandløb!$C$6/(Vandløb!$C$4*Vandløb!$C$3))*COS(9*PI()*$B15/Vandløb!$C$3)+EXP(-(10*PI())*(10*PI())*(Vandløb!J$13/Vandløb!$C$3)*Vandløb!$C$6/(Vandløb!$C$4*Vandløb!$C$3))*COS(10*PI()*$B15/Vandløb!$C$3))*2+1)*Vandløb!$C$7*Vandløb!$C$8/(Vandløb!$C$5+Vandløb!$C$7))/Vandløb!$C$8)</f>
        <v>79.978713090303458</v>
      </c>
      <c r="J15" s="46">
        <f>1/((((+EXP(-(1*PI())*(1*PI())*(Vandløb!K$13/Vandløb!$C$3)*Vandløb!$C$6/(Vandløb!$C$4*Vandløb!$C$3))*COS(1*PI()*$B15/Vandløb!$C$3)+EXP(-(2*PI())*(2*PI())*(Vandløb!K$13/Vandløb!$C$3)*Vandløb!$C$6/(Vandløb!$C$4*Vandløb!$C$3))*COS(2*PI()*$B15/Vandløb!$C$3)+EXP(-(3*PI())*(3*PI())*(Vandløb!K$13/Vandløb!$C$3)*Vandløb!$C$6/(Vandløb!$C$4*Vandløb!$C$3))*COS(3*PI()*$B15/Vandløb!$C$3)+EXP(-(4*PI())*(4*PI())*(Vandløb!K$13/Vandløb!$C$3)*Vandløb!$C$6/(Vandløb!$C$4*Vandløb!$C$3))*COS(4*PI()*$B15/Vandløb!$C$3)+EXP(-(5*PI())*(5*PI())*(Vandløb!K$13/Vandløb!$C$3)*Vandløb!$C$6/(Vandløb!$C$4*Vandløb!$C$3))*COS(5*PI()*$B15/Vandløb!$C$3)+EXP(-(6*PI())*(6*PI())*(Vandløb!K$13/Vandløb!$C$3)*Vandløb!$C$6/(Vandløb!$C$4*Vandløb!$C$3))*COS(6*PI()*$B15/Vandløb!$C$3)+EXP(-(7*PI())*(7*PI())*(Vandløb!K$13/Vandløb!$C$3)*Vandløb!$C$6/(Vandløb!$C$4*Vandløb!$C$3))*COS(7*PI()*$B15/Vandløb!$C$3)+EXP(-(8*PI())*(8*PI())*(Vandløb!K$13/Vandløb!$C$3)*Vandløb!$C$6/(Vandløb!$C$4*Vandløb!$C$3))*COS(8*PI()*$B15/Vandløb!$C$3)+EXP(-(9*PI())*(9*PI())*(Vandløb!K$13/Vandløb!$C$3)*Vandløb!$C$6/(Vandløb!$C$4*Vandløb!$C$3))*COS(9*PI()*$B15/Vandløb!$C$3)+EXP(-(10*PI())*(10*PI())*(Vandløb!K$13/Vandløb!$C$3)*Vandløb!$C$6/(Vandløb!$C$4*Vandløb!$C$3))*COS(10*PI()*$B15/Vandløb!$C$3))*2+1)*Vandløb!$C$7*Vandløb!$C$8/(Vandløb!$C$5+Vandløb!$C$7))/Vandløb!$C$8)</f>
        <v>73.899660061021038</v>
      </c>
      <c r="K15" s="46">
        <f>1/((((+EXP(-(1*PI())*(1*PI())*(Vandløb!L$13/Vandløb!$C$3)*Vandløb!$C$6/(Vandløb!$C$4*Vandløb!$C$3))*COS(1*PI()*$B15/Vandløb!$C$3)+EXP(-(2*PI())*(2*PI())*(Vandløb!L$13/Vandløb!$C$3)*Vandløb!$C$6/(Vandløb!$C$4*Vandløb!$C$3))*COS(2*PI()*$B15/Vandløb!$C$3)+EXP(-(3*PI())*(3*PI())*(Vandløb!L$13/Vandløb!$C$3)*Vandløb!$C$6/(Vandløb!$C$4*Vandløb!$C$3))*COS(3*PI()*$B15/Vandløb!$C$3)+EXP(-(4*PI())*(4*PI())*(Vandløb!L$13/Vandløb!$C$3)*Vandløb!$C$6/(Vandløb!$C$4*Vandløb!$C$3))*COS(4*PI()*$B15/Vandløb!$C$3)+EXP(-(5*PI())*(5*PI())*(Vandløb!L$13/Vandløb!$C$3)*Vandløb!$C$6/(Vandløb!$C$4*Vandløb!$C$3))*COS(5*PI()*$B15/Vandløb!$C$3)+EXP(-(6*PI())*(6*PI())*(Vandløb!L$13/Vandløb!$C$3)*Vandløb!$C$6/(Vandløb!$C$4*Vandløb!$C$3))*COS(6*PI()*$B15/Vandløb!$C$3)+EXP(-(7*PI())*(7*PI())*(Vandløb!L$13/Vandløb!$C$3)*Vandløb!$C$6/(Vandløb!$C$4*Vandløb!$C$3))*COS(7*PI()*$B15/Vandløb!$C$3)+EXP(-(8*PI())*(8*PI())*(Vandløb!L$13/Vandløb!$C$3)*Vandløb!$C$6/(Vandløb!$C$4*Vandløb!$C$3))*COS(8*PI()*$B15/Vandløb!$C$3)+EXP(-(9*PI())*(9*PI())*(Vandløb!L$13/Vandløb!$C$3)*Vandløb!$C$6/(Vandløb!$C$4*Vandløb!$C$3))*COS(9*PI()*$B15/Vandløb!$C$3)+EXP(-(10*PI())*(10*PI())*(Vandløb!L$13/Vandløb!$C$3)*Vandløb!$C$6/(Vandløb!$C$4*Vandløb!$C$3))*COS(10*PI()*$B15/Vandløb!$C$3))*2+1)*Vandløb!$C$7*Vandløb!$C$8/(Vandløb!$C$5+Vandløb!$C$7))/Vandløb!$C$8)</f>
        <v>70.117801494934554</v>
      </c>
      <c r="L15" s="46">
        <f>1/((((+EXP(-(1*PI())*(1*PI())*(Vandløb!M$13/Vandløb!$C$3)*Vandløb!$C$6/(Vandløb!$C$4*Vandløb!$C$3))*COS(1*PI()*$B15/Vandløb!$C$3)+EXP(-(2*PI())*(2*PI())*(Vandløb!M$13/Vandløb!$C$3)*Vandløb!$C$6/(Vandløb!$C$4*Vandløb!$C$3))*COS(2*PI()*$B15/Vandløb!$C$3)+EXP(-(3*PI())*(3*PI())*(Vandløb!M$13/Vandløb!$C$3)*Vandløb!$C$6/(Vandløb!$C$4*Vandløb!$C$3))*COS(3*PI()*$B15/Vandløb!$C$3)+EXP(-(4*PI())*(4*PI())*(Vandløb!M$13/Vandløb!$C$3)*Vandløb!$C$6/(Vandløb!$C$4*Vandløb!$C$3))*COS(4*PI()*$B15/Vandløb!$C$3)+EXP(-(5*PI())*(5*PI())*(Vandløb!M$13/Vandløb!$C$3)*Vandløb!$C$6/(Vandløb!$C$4*Vandløb!$C$3))*COS(5*PI()*$B15/Vandløb!$C$3)+EXP(-(6*PI())*(6*PI())*(Vandløb!M$13/Vandløb!$C$3)*Vandløb!$C$6/(Vandløb!$C$4*Vandløb!$C$3))*COS(6*PI()*$B15/Vandløb!$C$3)+EXP(-(7*PI())*(7*PI())*(Vandløb!M$13/Vandløb!$C$3)*Vandløb!$C$6/(Vandløb!$C$4*Vandløb!$C$3))*COS(7*PI()*$B15/Vandløb!$C$3)+EXP(-(8*PI())*(8*PI())*(Vandløb!M$13/Vandløb!$C$3)*Vandløb!$C$6/(Vandløb!$C$4*Vandløb!$C$3))*COS(8*PI()*$B15/Vandløb!$C$3)+EXP(-(9*PI())*(9*PI())*(Vandløb!M$13/Vandløb!$C$3)*Vandløb!$C$6/(Vandløb!$C$4*Vandløb!$C$3))*COS(9*PI()*$B15/Vandløb!$C$3)+EXP(-(10*PI())*(10*PI())*(Vandløb!M$13/Vandløb!$C$3)*Vandløb!$C$6/(Vandløb!$C$4*Vandløb!$C$3))*COS(10*PI()*$B15/Vandløb!$C$3))*2+1)*Vandløb!$C$7*Vandløb!$C$8/(Vandløb!$C$5+Vandløb!$C$7))/Vandløb!$C$8)</f>
        <v>67.606446422742863</v>
      </c>
      <c r="M15" s="46">
        <f>1/((((+EXP(-(1*PI())*(1*PI())*(Vandløb!N$13/Vandløb!$C$3)*Vandløb!$C$6/(Vandløb!$C$4*Vandløb!$C$3))*COS(1*PI()*$B15/Vandløb!$C$3)+EXP(-(2*PI())*(2*PI())*(Vandløb!N$13/Vandløb!$C$3)*Vandløb!$C$6/(Vandløb!$C$4*Vandløb!$C$3))*COS(2*PI()*$B15/Vandløb!$C$3)+EXP(-(3*PI())*(3*PI())*(Vandløb!N$13/Vandløb!$C$3)*Vandløb!$C$6/(Vandløb!$C$4*Vandløb!$C$3))*COS(3*PI()*$B15/Vandløb!$C$3)+EXP(-(4*PI())*(4*PI())*(Vandløb!N$13/Vandløb!$C$3)*Vandløb!$C$6/(Vandløb!$C$4*Vandløb!$C$3))*COS(4*PI()*$B15/Vandløb!$C$3)+EXP(-(5*PI())*(5*PI())*(Vandløb!N$13/Vandløb!$C$3)*Vandløb!$C$6/(Vandløb!$C$4*Vandløb!$C$3))*COS(5*PI()*$B15/Vandløb!$C$3)+EXP(-(6*PI())*(6*PI())*(Vandløb!N$13/Vandløb!$C$3)*Vandløb!$C$6/(Vandløb!$C$4*Vandløb!$C$3))*COS(6*PI()*$B15/Vandløb!$C$3)+EXP(-(7*PI())*(7*PI())*(Vandløb!N$13/Vandløb!$C$3)*Vandløb!$C$6/(Vandløb!$C$4*Vandløb!$C$3))*COS(7*PI()*$B15/Vandløb!$C$3)+EXP(-(8*PI())*(8*PI())*(Vandløb!N$13/Vandløb!$C$3)*Vandløb!$C$6/(Vandløb!$C$4*Vandløb!$C$3))*COS(8*PI()*$B15/Vandløb!$C$3)+EXP(-(9*PI())*(9*PI())*(Vandløb!N$13/Vandløb!$C$3)*Vandløb!$C$6/(Vandløb!$C$4*Vandløb!$C$3))*COS(9*PI()*$B15/Vandløb!$C$3)+EXP(-(10*PI())*(10*PI())*(Vandløb!N$13/Vandløb!$C$3)*Vandløb!$C$6/(Vandløb!$C$4*Vandløb!$C$3))*COS(10*PI()*$B15/Vandløb!$C$3))*2+1)*Vandløb!$C$7*Vandløb!$C$8/(Vandløb!$C$5+Vandløb!$C$7))/Vandløb!$C$8)</f>
        <v>65.847643781998585</v>
      </c>
      <c r="N15" s="46">
        <f>1/((((+EXP(-(1*PI())*(1*PI())*(Vandløb!O$13/Vandløb!$C$3)*Vandløb!$C$6/(Vandløb!$C$4*Vandløb!$C$3))*COS(1*PI()*$B15/Vandløb!$C$3)+EXP(-(2*PI())*(2*PI())*(Vandløb!O$13/Vandløb!$C$3)*Vandløb!$C$6/(Vandløb!$C$4*Vandløb!$C$3))*COS(2*PI()*$B15/Vandløb!$C$3)+EXP(-(3*PI())*(3*PI())*(Vandløb!O$13/Vandløb!$C$3)*Vandløb!$C$6/(Vandløb!$C$4*Vandløb!$C$3))*COS(3*PI()*$B15/Vandløb!$C$3)+EXP(-(4*PI())*(4*PI())*(Vandløb!O$13/Vandløb!$C$3)*Vandløb!$C$6/(Vandløb!$C$4*Vandløb!$C$3))*COS(4*PI()*$B15/Vandløb!$C$3)+EXP(-(5*PI())*(5*PI())*(Vandløb!O$13/Vandløb!$C$3)*Vandløb!$C$6/(Vandløb!$C$4*Vandløb!$C$3))*COS(5*PI()*$B15/Vandløb!$C$3)+EXP(-(6*PI())*(6*PI())*(Vandløb!O$13/Vandløb!$C$3)*Vandløb!$C$6/(Vandløb!$C$4*Vandløb!$C$3))*COS(6*PI()*$B15/Vandløb!$C$3)+EXP(-(7*PI())*(7*PI())*(Vandløb!O$13/Vandløb!$C$3)*Vandløb!$C$6/(Vandløb!$C$4*Vandløb!$C$3))*COS(7*PI()*$B15/Vandløb!$C$3)+EXP(-(8*PI())*(8*PI())*(Vandløb!O$13/Vandløb!$C$3)*Vandløb!$C$6/(Vandløb!$C$4*Vandløb!$C$3))*COS(8*PI()*$B15/Vandløb!$C$3)+EXP(-(9*PI())*(9*PI())*(Vandløb!O$13/Vandløb!$C$3)*Vandløb!$C$6/(Vandløb!$C$4*Vandløb!$C$3))*COS(9*PI()*$B15/Vandløb!$C$3)+EXP(-(10*PI())*(10*PI())*(Vandløb!O$13/Vandløb!$C$3)*Vandløb!$C$6/(Vandløb!$C$4*Vandløb!$C$3))*COS(10*PI()*$B15/Vandløb!$C$3))*2+1)*Vandløb!$C$7*Vandløb!$C$8/(Vandløb!$C$5+Vandløb!$C$7))/Vandløb!$C$8)</f>
        <v>64.558759714354736</v>
      </c>
      <c r="O15" s="46">
        <f>1/((((+EXP(-(1*PI())*(1*PI())*(Vandløb!P$13/Vandløb!$C$3)*Vandløb!$C$6/(Vandløb!$C$4*Vandløb!$C$3))*COS(1*PI()*$B15/Vandløb!$C$3)+EXP(-(2*PI())*(2*PI())*(Vandløb!P$13/Vandløb!$C$3)*Vandløb!$C$6/(Vandløb!$C$4*Vandløb!$C$3))*COS(2*PI()*$B15/Vandløb!$C$3)+EXP(-(3*PI())*(3*PI())*(Vandløb!P$13/Vandløb!$C$3)*Vandløb!$C$6/(Vandløb!$C$4*Vandløb!$C$3))*COS(3*PI()*$B15/Vandløb!$C$3)+EXP(-(4*PI())*(4*PI())*(Vandløb!P$13/Vandløb!$C$3)*Vandløb!$C$6/(Vandløb!$C$4*Vandløb!$C$3))*COS(4*PI()*$B15/Vandløb!$C$3)+EXP(-(5*PI())*(5*PI())*(Vandløb!P$13/Vandløb!$C$3)*Vandløb!$C$6/(Vandløb!$C$4*Vandløb!$C$3))*COS(5*PI()*$B15/Vandløb!$C$3)+EXP(-(6*PI())*(6*PI())*(Vandløb!P$13/Vandløb!$C$3)*Vandløb!$C$6/(Vandløb!$C$4*Vandløb!$C$3))*COS(6*PI()*$B15/Vandløb!$C$3)+EXP(-(7*PI())*(7*PI())*(Vandløb!P$13/Vandløb!$C$3)*Vandløb!$C$6/(Vandløb!$C$4*Vandløb!$C$3))*COS(7*PI()*$B15/Vandløb!$C$3)+EXP(-(8*PI())*(8*PI())*(Vandløb!P$13/Vandløb!$C$3)*Vandløb!$C$6/(Vandløb!$C$4*Vandløb!$C$3))*COS(8*PI()*$B15/Vandløb!$C$3)+EXP(-(9*PI())*(9*PI())*(Vandløb!P$13/Vandløb!$C$3)*Vandløb!$C$6/(Vandløb!$C$4*Vandløb!$C$3))*COS(9*PI()*$B15/Vandløb!$C$3)+EXP(-(10*PI())*(10*PI())*(Vandløb!P$13/Vandløb!$C$3)*Vandløb!$C$6/(Vandløb!$C$4*Vandløb!$C$3))*COS(10*PI()*$B15/Vandløb!$C$3))*2+1)*Vandløb!$C$7*Vandløb!$C$8/(Vandløb!$C$5+Vandløb!$C$7))/Vandløb!$C$8)</f>
        <v>63.576726960795199</v>
      </c>
      <c r="P15" s="46">
        <f>1/((((+EXP(-(1*PI())*(1*PI())*(Vandløb!Q$13/Vandløb!$C$3)*Vandløb!$C$6/(Vandløb!$C$4*Vandløb!$C$3))*COS(1*PI()*$B15/Vandløb!$C$3)+EXP(-(2*PI())*(2*PI())*(Vandløb!Q$13/Vandløb!$C$3)*Vandløb!$C$6/(Vandløb!$C$4*Vandløb!$C$3))*COS(2*PI()*$B15/Vandløb!$C$3)+EXP(-(3*PI())*(3*PI())*(Vandløb!Q$13/Vandløb!$C$3)*Vandløb!$C$6/(Vandløb!$C$4*Vandløb!$C$3))*COS(3*PI()*$B15/Vandløb!$C$3)+EXP(-(4*PI())*(4*PI())*(Vandløb!Q$13/Vandløb!$C$3)*Vandløb!$C$6/(Vandløb!$C$4*Vandløb!$C$3))*COS(4*PI()*$B15/Vandløb!$C$3)+EXP(-(5*PI())*(5*PI())*(Vandløb!Q$13/Vandløb!$C$3)*Vandløb!$C$6/(Vandløb!$C$4*Vandløb!$C$3))*COS(5*PI()*$B15/Vandløb!$C$3)+EXP(-(6*PI())*(6*PI())*(Vandløb!Q$13/Vandløb!$C$3)*Vandløb!$C$6/(Vandløb!$C$4*Vandløb!$C$3))*COS(6*PI()*$B15/Vandløb!$C$3)+EXP(-(7*PI())*(7*PI())*(Vandløb!Q$13/Vandløb!$C$3)*Vandløb!$C$6/(Vandløb!$C$4*Vandløb!$C$3))*COS(7*PI()*$B15/Vandløb!$C$3)+EXP(-(8*PI())*(8*PI())*(Vandløb!Q$13/Vandløb!$C$3)*Vandløb!$C$6/(Vandløb!$C$4*Vandløb!$C$3))*COS(8*PI()*$B15/Vandløb!$C$3)+EXP(-(9*PI())*(9*PI())*(Vandløb!Q$13/Vandløb!$C$3)*Vandløb!$C$6/(Vandløb!$C$4*Vandløb!$C$3))*COS(9*PI()*$B15/Vandløb!$C$3)+EXP(-(10*PI())*(10*PI())*(Vandløb!Q$13/Vandløb!$C$3)*Vandløb!$C$6/(Vandløb!$C$4*Vandløb!$C$3))*COS(10*PI()*$B15/Vandløb!$C$3))*2+1)*Vandløb!$C$7*Vandløb!$C$8/(Vandløb!$C$5+Vandløb!$C$7))/Vandløb!$C$8)</f>
        <v>62.803390110530174</v>
      </c>
      <c r="Q15" s="46">
        <f>1/((((+EXP(-(1*PI())*(1*PI())*(Vandløb!R$13/Vandløb!$C$3)*Vandløb!$C$6/(Vandløb!$C$4*Vandløb!$C$3))*COS(1*PI()*$B15/Vandløb!$C$3)+EXP(-(2*PI())*(2*PI())*(Vandløb!R$13/Vandløb!$C$3)*Vandløb!$C$6/(Vandløb!$C$4*Vandløb!$C$3))*COS(2*PI()*$B15/Vandløb!$C$3)+EXP(-(3*PI())*(3*PI())*(Vandløb!R$13/Vandløb!$C$3)*Vandløb!$C$6/(Vandløb!$C$4*Vandløb!$C$3))*COS(3*PI()*$B15/Vandløb!$C$3)+EXP(-(4*PI())*(4*PI())*(Vandløb!R$13/Vandløb!$C$3)*Vandløb!$C$6/(Vandløb!$C$4*Vandløb!$C$3))*COS(4*PI()*$B15/Vandløb!$C$3)+EXP(-(5*PI())*(5*PI())*(Vandløb!R$13/Vandløb!$C$3)*Vandløb!$C$6/(Vandløb!$C$4*Vandløb!$C$3))*COS(5*PI()*$B15/Vandløb!$C$3)+EXP(-(6*PI())*(6*PI())*(Vandløb!R$13/Vandløb!$C$3)*Vandløb!$C$6/(Vandløb!$C$4*Vandløb!$C$3))*COS(6*PI()*$B15/Vandløb!$C$3)+EXP(-(7*PI())*(7*PI())*(Vandløb!R$13/Vandløb!$C$3)*Vandløb!$C$6/(Vandløb!$C$4*Vandløb!$C$3))*COS(7*PI()*$B15/Vandløb!$C$3)+EXP(-(8*PI())*(8*PI())*(Vandløb!R$13/Vandløb!$C$3)*Vandløb!$C$6/(Vandløb!$C$4*Vandløb!$C$3))*COS(8*PI()*$B15/Vandløb!$C$3)+EXP(-(9*PI())*(9*PI())*(Vandløb!R$13/Vandløb!$C$3)*Vandløb!$C$6/(Vandløb!$C$4*Vandløb!$C$3))*COS(9*PI()*$B15/Vandløb!$C$3)+EXP(-(10*PI())*(10*PI())*(Vandløb!R$13/Vandløb!$C$3)*Vandløb!$C$6/(Vandløb!$C$4*Vandløb!$C$3))*COS(10*PI()*$B15/Vandløb!$C$3))*2+1)*Vandløb!$C$7*Vandløb!$C$8/(Vandløb!$C$5+Vandløb!$C$7))/Vandløb!$C$8)</f>
        <v>62.177556164888898</v>
      </c>
      <c r="R15" s="46">
        <f>1/((((+EXP(-(1*PI())*(1*PI())*(Vandløb!S$13/Vandløb!$C$3)*Vandløb!$C$6/(Vandløb!$C$4*Vandløb!$C$3))*COS(1*PI()*$B15/Vandløb!$C$3)+EXP(-(2*PI())*(2*PI())*(Vandløb!S$13/Vandløb!$C$3)*Vandløb!$C$6/(Vandløb!$C$4*Vandløb!$C$3))*COS(2*PI()*$B15/Vandløb!$C$3)+EXP(-(3*PI())*(3*PI())*(Vandløb!S$13/Vandløb!$C$3)*Vandløb!$C$6/(Vandløb!$C$4*Vandløb!$C$3))*COS(3*PI()*$B15/Vandløb!$C$3)+EXP(-(4*PI())*(4*PI())*(Vandløb!S$13/Vandløb!$C$3)*Vandløb!$C$6/(Vandløb!$C$4*Vandløb!$C$3))*COS(4*PI()*$B15/Vandløb!$C$3)+EXP(-(5*PI())*(5*PI())*(Vandløb!S$13/Vandløb!$C$3)*Vandløb!$C$6/(Vandløb!$C$4*Vandløb!$C$3))*COS(5*PI()*$B15/Vandløb!$C$3)+EXP(-(6*PI())*(6*PI())*(Vandløb!S$13/Vandløb!$C$3)*Vandløb!$C$6/(Vandløb!$C$4*Vandløb!$C$3))*COS(6*PI()*$B15/Vandløb!$C$3)+EXP(-(7*PI())*(7*PI())*(Vandløb!S$13/Vandløb!$C$3)*Vandløb!$C$6/(Vandløb!$C$4*Vandløb!$C$3))*COS(7*PI()*$B15/Vandløb!$C$3)+EXP(-(8*PI())*(8*PI())*(Vandløb!S$13/Vandløb!$C$3)*Vandløb!$C$6/(Vandløb!$C$4*Vandløb!$C$3))*COS(8*PI()*$B15/Vandløb!$C$3)+EXP(-(9*PI())*(9*PI())*(Vandløb!S$13/Vandløb!$C$3)*Vandløb!$C$6/(Vandløb!$C$4*Vandløb!$C$3))*COS(9*PI()*$B15/Vandløb!$C$3)+EXP(-(10*PI())*(10*PI())*(Vandløb!S$13/Vandløb!$C$3)*Vandløb!$C$6/(Vandløb!$C$4*Vandløb!$C$3))*COS(10*PI()*$B15/Vandløb!$C$3))*2+1)*Vandløb!$C$7*Vandløb!$C$8/(Vandløb!$C$5+Vandløb!$C$7))/Vandløb!$C$8)</f>
        <v>61.659844928911518</v>
      </c>
      <c r="S15" s="46">
        <f>1/((((+EXP(-(1*PI())*(1*PI())*(Vandløb!T$13/Vandløb!$C$3)*Vandløb!$C$6/(Vandløb!$C$4*Vandløb!$C$3))*COS(1*PI()*$B15/Vandløb!$C$3)+EXP(-(2*PI())*(2*PI())*(Vandløb!T$13/Vandløb!$C$3)*Vandløb!$C$6/(Vandløb!$C$4*Vandløb!$C$3))*COS(2*PI()*$B15/Vandløb!$C$3)+EXP(-(3*PI())*(3*PI())*(Vandløb!T$13/Vandløb!$C$3)*Vandløb!$C$6/(Vandløb!$C$4*Vandløb!$C$3))*COS(3*PI()*$B15/Vandløb!$C$3)+EXP(-(4*PI())*(4*PI())*(Vandløb!T$13/Vandløb!$C$3)*Vandløb!$C$6/(Vandløb!$C$4*Vandløb!$C$3))*COS(4*PI()*$B15/Vandløb!$C$3)+EXP(-(5*PI())*(5*PI())*(Vandløb!T$13/Vandløb!$C$3)*Vandløb!$C$6/(Vandløb!$C$4*Vandløb!$C$3))*COS(5*PI()*$B15/Vandløb!$C$3)+EXP(-(6*PI())*(6*PI())*(Vandløb!T$13/Vandløb!$C$3)*Vandløb!$C$6/(Vandløb!$C$4*Vandløb!$C$3))*COS(6*PI()*$B15/Vandløb!$C$3)+EXP(-(7*PI())*(7*PI())*(Vandløb!T$13/Vandløb!$C$3)*Vandløb!$C$6/(Vandløb!$C$4*Vandløb!$C$3))*COS(7*PI()*$B15/Vandløb!$C$3)+EXP(-(8*PI())*(8*PI())*(Vandløb!T$13/Vandløb!$C$3)*Vandløb!$C$6/(Vandløb!$C$4*Vandløb!$C$3))*COS(8*PI()*$B15/Vandløb!$C$3)+EXP(-(9*PI())*(9*PI())*(Vandløb!T$13/Vandløb!$C$3)*Vandløb!$C$6/(Vandløb!$C$4*Vandløb!$C$3))*COS(9*PI()*$B15/Vandløb!$C$3)+EXP(-(10*PI())*(10*PI())*(Vandløb!T$13/Vandløb!$C$3)*Vandløb!$C$6/(Vandløb!$C$4*Vandløb!$C$3))*COS(10*PI()*$B15/Vandløb!$C$3))*2+1)*Vandløb!$C$7*Vandløb!$C$8/(Vandløb!$C$5+Vandløb!$C$7))/Vandløb!$C$8)</f>
        <v>61.224119766150352</v>
      </c>
      <c r="T15" s="46">
        <f>1/((((+EXP(-(1*PI())*(1*PI())*(Vandløb!U$13/Vandløb!$C$3)*Vandløb!$C$6/(Vandløb!$C$4*Vandløb!$C$3))*COS(1*PI()*$B15/Vandløb!$C$3)+EXP(-(2*PI())*(2*PI())*(Vandløb!U$13/Vandløb!$C$3)*Vandløb!$C$6/(Vandløb!$C$4*Vandløb!$C$3))*COS(2*PI()*$B15/Vandløb!$C$3)+EXP(-(3*PI())*(3*PI())*(Vandløb!U$13/Vandløb!$C$3)*Vandløb!$C$6/(Vandløb!$C$4*Vandløb!$C$3))*COS(3*PI()*$B15/Vandløb!$C$3)+EXP(-(4*PI())*(4*PI())*(Vandløb!U$13/Vandløb!$C$3)*Vandløb!$C$6/(Vandløb!$C$4*Vandløb!$C$3))*COS(4*PI()*$B15/Vandløb!$C$3)+EXP(-(5*PI())*(5*PI())*(Vandløb!U$13/Vandløb!$C$3)*Vandløb!$C$6/(Vandløb!$C$4*Vandløb!$C$3))*COS(5*PI()*$B15/Vandløb!$C$3)+EXP(-(6*PI())*(6*PI())*(Vandløb!U$13/Vandløb!$C$3)*Vandløb!$C$6/(Vandløb!$C$4*Vandløb!$C$3))*COS(6*PI()*$B15/Vandløb!$C$3)+EXP(-(7*PI())*(7*PI())*(Vandløb!U$13/Vandløb!$C$3)*Vandløb!$C$6/(Vandløb!$C$4*Vandløb!$C$3))*COS(7*PI()*$B15/Vandløb!$C$3)+EXP(-(8*PI())*(8*PI())*(Vandløb!U$13/Vandløb!$C$3)*Vandløb!$C$6/(Vandløb!$C$4*Vandløb!$C$3))*COS(8*PI()*$B15/Vandløb!$C$3)+EXP(-(9*PI())*(9*PI())*(Vandløb!U$13/Vandløb!$C$3)*Vandløb!$C$6/(Vandløb!$C$4*Vandløb!$C$3))*COS(9*PI()*$B15/Vandløb!$C$3)+EXP(-(10*PI())*(10*PI())*(Vandløb!U$13/Vandløb!$C$3)*Vandløb!$C$6/(Vandløb!$C$4*Vandløb!$C$3))*COS(10*PI()*$B15/Vandløb!$C$3))*2+1)*Vandløb!$C$7*Vandløb!$C$8/(Vandløb!$C$5+Vandløb!$C$7))/Vandløb!$C$8)</f>
        <v>60.852484188760911</v>
      </c>
      <c r="U15" s="46">
        <f>1/((((+EXP(-(1*PI())*(1*PI())*(Vandløb!V$13/Vandløb!$C$3)*Vandløb!$C$6/(Vandløb!$C$4*Vandløb!$C$3))*COS(1*PI()*$B15/Vandløb!$C$3)+EXP(-(2*PI())*(2*PI())*(Vandløb!V$13/Vandløb!$C$3)*Vandløb!$C$6/(Vandløb!$C$4*Vandløb!$C$3))*COS(2*PI()*$B15/Vandløb!$C$3)+EXP(-(3*PI())*(3*PI())*(Vandløb!V$13/Vandløb!$C$3)*Vandløb!$C$6/(Vandløb!$C$4*Vandløb!$C$3))*COS(3*PI()*$B15/Vandløb!$C$3)+EXP(-(4*PI())*(4*PI())*(Vandløb!V$13/Vandløb!$C$3)*Vandløb!$C$6/(Vandløb!$C$4*Vandløb!$C$3))*COS(4*PI()*$B15/Vandløb!$C$3)+EXP(-(5*PI())*(5*PI())*(Vandløb!V$13/Vandløb!$C$3)*Vandløb!$C$6/(Vandløb!$C$4*Vandløb!$C$3))*COS(5*PI()*$B15/Vandløb!$C$3)+EXP(-(6*PI())*(6*PI())*(Vandløb!V$13/Vandløb!$C$3)*Vandløb!$C$6/(Vandløb!$C$4*Vandløb!$C$3))*COS(6*PI()*$B15/Vandløb!$C$3)+EXP(-(7*PI())*(7*PI())*(Vandløb!V$13/Vandløb!$C$3)*Vandløb!$C$6/(Vandløb!$C$4*Vandløb!$C$3))*COS(7*PI()*$B15/Vandløb!$C$3)+EXP(-(8*PI())*(8*PI())*(Vandløb!V$13/Vandløb!$C$3)*Vandløb!$C$6/(Vandløb!$C$4*Vandløb!$C$3))*COS(8*PI()*$B15/Vandløb!$C$3)+EXP(-(9*PI())*(9*PI())*(Vandløb!V$13/Vandløb!$C$3)*Vandløb!$C$6/(Vandløb!$C$4*Vandløb!$C$3))*COS(9*PI()*$B15/Vandløb!$C$3)+EXP(-(10*PI())*(10*PI())*(Vandløb!V$13/Vandløb!$C$3)*Vandløb!$C$6/(Vandløb!$C$4*Vandløb!$C$3))*COS(10*PI()*$B15/Vandløb!$C$3))*2+1)*Vandløb!$C$7*Vandløb!$C$8/(Vandløb!$C$5+Vandløb!$C$7))/Vandløb!$C$8)</f>
        <v>60.532287996997866</v>
      </c>
      <c r="V15" s="46">
        <f>1/((((+EXP(-(1*PI())*(1*PI())*(Vandløb!W$13/Vandløb!$C$3)*Vandløb!$C$6/(Vandløb!$C$4*Vandløb!$C$3))*COS(1*PI()*$B15/Vandløb!$C$3)+EXP(-(2*PI())*(2*PI())*(Vandløb!W$13/Vandløb!$C$3)*Vandløb!$C$6/(Vandløb!$C$4*Vandløb!$C$3))*COS(2*PI()*$B15/Vandløb!$C$3)+EXP(-(3*PI())*(3*PI())*(Vandløb!W$13/Vandløb!$C$3)*Vandløb!$C$6/(Vandløb!$C$4*Vandløb!$C$3))*COS(3*PI()*$B15/Vandløb!$C$3)+EXP(-(4*PI())*(4*PI())*(Vandløb!W$13/Vandløb!$C$3)*Vandløb!$C$6/(Vandløb!$C$4*Vandløb!$C$3))*COS(4*PI()*$B15/Vandløb!$C$3)+EXP(-(5*PI())*(5*PI())*(Vandløb!W$13/Vandløb!$C$3)*Vandløb!$C$6/(Vandløb!$C$4*Vandløb!$C$3))*COS(5*PI()*$B15/Vandløb!$C$3)+EXP(-(6*PI())*(6*PI())*(Vandløb!W$13/Vandløb!$C$3)*Vandløb!$C$6/(Vandløb!$C$4*Vandløb!$C$3))*COS(6*PI()*$B15/Vandløb!$C$3)+EXP(-(7*PI())*(7*PI())*(Vandløb!W$13/Vandløb!$C$3)*Vandløb!$C$6/(Vandløb!$C$4*Vandløb!$C$3))*COS(7*PI()*$B15/Vandløb!$C$3)+EXP(-(8*PI())*(8*PI())*(Vandløb!W$13/Vandløb!$C$3)*Vandløb!$C$6/(Vandløb!$C$4*Vandløb!$C$3))*COS(8*PI()*$B15/Vandløb!$C$3)+EXP(-(9*PI())*(9*PI())*(Vandløb!W$13/Vandløb!$C$3)*Vandløb!$C$6/(Vandløb!$C$4*Vandløb!$C$3))*COS(9*PI()*$B15/Vandløb!$C$3)+EXP(-(10*PI())*(10*PI())*(Vandløb!W$13/Vandløb!$C$3)*Vandløb!$C$6/(Vandløb!$C$4*Vandløb!$C$3))*COS(10*PI()*$B15/Vandløb!$C$3))*2+1)*Vandløb!$C$7*Vandløb!$C$8/(Vandløb!$C$5+Vandløb!$C$7))/Vandløb!$C$8)</f>
        <v>60.25429954500072</v>
      </c>
      <c r="W15" s="46">
        <f>1/((((+EXP(-(1*PI())*(1*PI())*(Vandløb!X$13/Vandløb!$C$3)*Vandløb!$C$6/(Vandløb!$C$4*Vandløb!$C$3))*COS(1*PI()*$B15/Vandløb!$C$3)+EXP(-(2*PI())*(2*PI())*(Vandløb!X$13/Vandløb!$C$3)*Vandløb!$C$6/(Vandløb!$C$4*Vandløb!$C$3))*COS(2*PI()*$B15/Vandløb!$C$3)+EXP(-(3*PI())*(3*PI())*(Vandløb!X$13/Vandløb!$C$3)*Vandløb!$C$6/(Vandløb!$C$4*Vandløb!$C$3))*COS(3*PI()*$B15/Vandløb!$C$3)+EXP(-(4*PI())*(4*PI())*(Vandløb!X$13/Vandløb!$C$3)*Vandløb!$C$6/(Vandløb!$C$4*Vandløb!$C$3))*COS(4*PI()*$B15/Vandløb!$C$3)+EXP(-(5*PI())*(5*PI())*(Vandløb!X$13/Vandløb!$C$3)*Vandløb!$C$6/(Vandløb!$C$4*Vandløb!$C$3))*COS(5*PI()*$B15/Vandløb!$C$3)+EXP(-(6*PI())*(6*PI())*(Vandløb!X$13/Vandløb!$C$3)*Vandløb!$C$6/(Vandløb!$C$4*Vandløb!$C$3))*COS(6*PI()*$B15/Vandløb!$C$3)+EXP(-(7*PI())*(7*PI())*(Vandløb!X$13/Vandløb!$C$3)*Vandløb!$C$6/(Vandløb!$C$4*Vandløb!$C$3))*COS(7*PI()*$B15/Vandløb!$C$3)+EXP(-(8*PI())*(8*PI())*(Vandløb!X$13/Vandløb!$C$3)*Vandløb!$C$6/(Vandløb!$C$4*Vandløb!$C$3))*COS(8*PI()*$B15/Vandløb!$C$3)+EXP(-(9*PI())*(9*PI())*(Vandløb!X$13/Vandløb!$C$3)*Vandløb!$C$6/(Vandløb!$C$4*Vandløb!$C$3))*COS(9*PI()*$B15/Vandløb!$C$3)+EXP(-(10*PI())*(10*PI())*(Vandløb!X$13/Vandløb!$C$3)*Vandløb!$C$6/(Vandløb!$C$4*Vandløb!$C$3))*COS(10*PI()*$B15/Vandløb!$C$3))*2+1)*Vandløb!$C$7*Vandløb!$C$8/(Vandløb!$C$5+Vandløb!$C$7))/Vandløb!$C$8)</f>
        <v>60.011569937373487</v>
      </c>
      <c r="X15" s="46">
        <f>1/((((+EXP(-(1*PI())*(1*PI())*(Vandløb!Y$13/Vandløb!$C$3)*Vandløb!$C$6/(Vandløb!$C$4*Vandløb!$C$3))*COS(1*PI()*$B15/Vandløb!$C$3)+EXP(-(2*PI())*(2*PI())*(Vandløb!Y$13/Vandløb!$C$3)*Vandløb!$C$6/(Vandløb!$C$4*Vandløb!$C$3))*COS(2*PI()*$B15/Vandløb!$C$3)+EXP(-(3*PI())*(3*PI())*(Vandløb!Y$13/Vandløb!$C$3)*Vandløb!$C$6/(Vandløb!$C$4*Vandløb!$C$3))*COS(3*PI()*$B15/Vandløb!$C$3)+EXP(-(4*PI())*(4*PI())*(Vandløb!Y$13/Vandløb!$C$3)*Vandløb!$C$6/(Vandløb!$C$4*Vandløb!$C$3))*COS(4*PI()*$B15/Vandløb!$C$3)+EXP(-(5*PI())*(5*PI())*(Vandløb!Y$13/Vandløb!$C$3)*Vandløb!$C$6/(Vandløb!$C$4*Vandløb!$C$3))*COS(5*PI()*$B15/Vandløb!$C$3)+EXP(-(6*PI())*(6*PI())*(Vandløb!Y$13/Vandløb!$C$3)*Vandløb!$C$6/(Vandløb!$C$4*Vandløb!$C$3))*COS(6*PI()*$B15/Vandløb!$C$3)+EXP(-(7*PI())*(7*PI())*(Vandløb!Y$13/Vandløb!$C$3)*Vandløb!$C$6/(Vandløb!$C$4*Vandløb!$C$3))*COS(7*PI()*$B15/Vandløb!$C$3)+EXP(-(8*PI())*(8*PI())*(Vandløb!Y$13/Vandløb!$C$3)*Vandløb!$C$6/(Vandløb!$C$4*Vandløb!$C$3))*COS(8*PI()*$B15/Vandløb!$C$3)+EXP(-(9*PI())*(9*PI())*(Vandløb!Y$13/Vandløb!$C$3)*Vandløb!$C$6/(Vandløb!$C$4*Vandløb!$C$3))*COS(9*PI()*$B15/Vandløb!$C$3)+EXP(-(10*PI())*(10*PI())*(Vandløb!Y$13/Vandløb!$C$3)*Vandløb!$C$6/(Vandløb!$C$4*Vandløb!$C$3))*COS(10*PI()*$B15/Vandløb!$C$3))*2+1)*Vandløb!$C$7*Vandløb!$C$8/(Vandløb!$C$5+Vandløb!$C$7))/Vandløb!$C$8)</f>
        <v>59.798715084466622</v>
      </c>
      <c r="Y15" s="46">
        <f>1/((((+EXP(-(1*PI())*(1*PI())*(Vandløb!Z$13/Vandløb!$C$3)*Vandløb!$C$6/(Vandløb!$C$4*Vandløb!$C$3))*COS(1*PI()*$B15/Vandløb!$C$3)+EXP(-(2*PI())*(2*PI())*(Vandløb!Z$13/Vandløb!$C$3)*Vandløb!$C$6/(Vandløb!$C$4*Vandløb!$C$3))*COS(2*PI()*$B15/Vandløb!$C$3)+EXP(-(3*PI())*(3*PI())*(Vandløb!Z$13/Vandløb!$C$3)*Vandløb!$C$6/(Vandløb!$C$4*Vandløb!$C$3))*COS(3*PI()*$B15/Vandløb!$C$3)+EXP(-(4*PI())*(4*PI())*(Vandløb!Z$13/Vandløb!$C$3)*Vandløb!$C$6/(Vandløb!$C$4*Vandløb!$C$3))*COS(4*PI()*$B15/Vandløb!$C$3)+EXP(-(5*PI())*(5*PI())*(Vandløb!Z$13/Vandløb!$C$3)*Vandløb!$C$6/(Vandløb!$C$4*Vandløb!$C$3))*COS(5*PI()*$B15/Vandløb!$C$3)+EXP(-(6*PI())*(6*PI())*(Vandløb!Z$13/Vandløb!$C$3)*Vandløb!$C$6/(Vandløb!$C$4*Vandløb!$C$3))*COS(6*PI()*$B15/Vandløb!$C$3)+EXP(-(7*PI())*(7*PI())*(Vandløb!Z$13/Vandløb!$C$3)*Vandløb!$C$6/(Vandløb!$C$4*Vandløb!$C$3))*COS(7*PI()*$B15/Vandløb!$C$3)+EXP(-(8*PI())*(8*PI())*(Vandløb!Z$13/Vandløb!$C$3)*Vandløb!$C$6/(Vandløb!$C$4*Vandløb!$C$3))*COS(8*PI()*$B15/Vandløb!$C$3)+EXP(-(9*PI())*(9*PI())*(Vandløb!Z$13/Vandløb!$C$3)*Vandløb!$C$6/(Vandløb!$C$4*Vandløb!$C$3))*COS(9*PI()*$B15/Vandløb!$C$3)+EXP(-(10*PI())*(10*PI())*(Vandløb!Z$13/Vandløb!$C$3)*Vandløb!$C$6/(Vandløb!$C$4*Vandløb!$C$3))*COS(10*PI()*$B15/Vandløb!$C$3))*2+1)*Vandløb!$C$7*Vandløb!$C$8/(Vandløb!$C$5+Vandløb!$C$7))/Vandløb!$C$8)</f>
        <v>59.611453860049657</v>
      </c>
      <c r="Z15" s="46">
        <f>1/((((+EXP(-(1*PI())*(1*PI())*(Vandløb!AA$13/Vandløb!$C$3)*Vandløb!$C$6/(Vandløb!$C$4*Vandløb!$C$3))*COS(1*PI()*$B15/Vandløb!$C$3)+EXP(-(2*PI())*(2*PI())*(Vandløb!AA$13/Vandløb!$C$3)*Vandløb!$C$6/(Vandløb!$C$4*Vandløb!$C$3))*COS(2*PI()*$B15/Vandløb!$C$3)+EXP(-(3*PI())*(3*PI())*(Vandløb!AA$13/Vandløb!$C$3)*Vandløb!$C$6/(Vandløb!$C$4*Vandløb!$C$3))*COS(3*PI()*$B15/Vandløb!$C$3)+EXP(-(4*PI())*(4*PI())*(Vandløb!AA$13/Vandløb!$C$3)*Vandløb!$C$6/(Vandløb!$C$4*Vandløb!$C$3))*COS(4*PI()*$B15/Vandløb!$C$3)+EXP(-(5*PI())*(5*PI())*(Vandløb!AA$13/Vandløb!$C$3)*Vandløb!$C$6/(Vandløb!$C$4*Vandløb!$C$3))*COS(5*PI()*$B15/Vandløb!$C$3)+EXP(-(6*PI())*(6*PI())*(Vandløb!AA$13/Vandløb!$C$3)*Vandløb!$C$6/(Vandløb!$C$4*Vandløb!$C$3))*COS(6*PI()*$B15/Vandløb!$C$3)+EXP(-(7*PI())*(7*PI())*(Vandløb!AA$13/Vandløb!$C$3)*Vandløb!$C$6/(Vandløb!$C$4*Vandløb!$C$3))*COS(7*PI()*$B15/Vandløb!$C$3)+EXP(-(8*PI())*(8*PI())*(Vandløb!AA$13/Vandløb!$C$3)*Vandløb!$C$6/(Vandløb!$C$4*Vandløb!$C$3))*COS(8*PI()*$B15/Vandløb!$C$3)+EXP(-(9*PI())*(9*PI())*(Vandløb!AA$13/Vandløb!$C$3)*Vandløb!$C$6/(Vandløb!$C$4*Vandløb!$C$3))*COS(9*PI()*$B15/Vandløb!$C$3)+EXP(-(10*PI())*(10*PI())*(Vandløb!AA$13/Vandløb!$C$3)*Vandløb!$C$6/(Vandløb!$C$4*Vandløb!$C$3))*COS(10*PI()*$B15/Vandløb!$C$3))*2+1)*Vandløb!$C$7*Vandløb!$C$8/(Vandløb!$C$5+Vandløb!$C$7))/Vandløb!$C$8)</f>
        <v>59.446305329120321</v>
      </c>
      <c r="AA15" s="46">
        <f>1/((((+EXP(-(1*PI())*(1*PI())*(Vandløb!AB$13/Vandløb!$C$3)*Vandløb!$C$6/(Vandløb!$C$4*Vandløb!$C$3))*COS(1*PI()*$B15/Vandløb!$C$3)+EXP(-(2*PI())*(2*PI())*(Vandløb!AB$13/Vandløb!$C$3)*Vandløb!$C$6/(Vandløb!$C$4*Vandløb!$C$3))*COS(2*PI()*$B15/Vandløb!$C$3)+EXP(-(3*PI())*(3*PI())*(Vandløb!AB$13/Vandløb!$C$3)*Vandløb!$C$6/(Vandløb!$C$4*Vandløb!$C$3))*COS(3*PI()*$B15/Vandløb!$C$3)+EXP(-(4*PI())*(4*PI())*(Vandløb!AB$13/Vandløb!$C$3)*Vandløb!$C$6/(Vandløb!$C$4*Vandløb!$C$3))*COS(4*PI()*$B15/Vandløb!$C$3)+EXP(-(5*PI())*(5*PI())*(Vandløb!AB$13/Vandløb!$C$3)*Vandløb!$C$6/(Vandløb!$C$4*Vandløb!$C$3))*COS(5*PI()*$B15/Vandløb!$C$3)+EXP(-(6*PI())*(6*PI())*(Vandløb!AB$13/Vandløb!$C$3)*Vandløb!$C$6/(Vandløb!$C$4*Vandløb!$C$3))*COS(6*PI()*$B15/Vandløb!$C$3)+EXP(-(7*PI())*(7*PI())*(Vandløb!AB$13/Vandløb!$C$3)*Vandløb!$C$6/(Vandløb!$C$4*Vandløb!$C$3))*COS(7*PI()*$B15/Vandløb!$C$3)+EXP(-(8*PI())*(8*PI())*(Vandløb!AB$13/Vandløb!$C$3)*Vandløb!$C$6/(Vandløb!$C$4*Vandløb!$C$3))*COS(8*PI()*$B15/Vandløb!$C$3)+EXP(-(9*PI())*(9*PI())*(Vandløb!AB$13/Vandløb!$C$3)*Vandløb!$C$6/(Vandløb!$C$4*Vandløb!$C$3))*COS(9*PI()*$B15/Vandløb!$C$3)+EXP(-(10*PI())*(10*PI())*(Vandløb!AB$13/Vandløb!$C$3)*Vandløb!$C$6/(Vandløb!$C$4*Vandløb!$C$3))*COS(10*PI()*$B15/Vandløb!$C$3))*2+1)*Vandløb!$C$7*Vandløb!$C$8/(Vandløb!$C$5+Vandløb!$C$7))/Vandløb!$C$8)</f>
        <v>59.300386067999135</v>
      </c>
      <c r="AB15" s="47">
        <f>1/((((+EXP(-(1*PI())*(1*PI())*(Vandløb!AC$13/Vandløb!$C$3)*Vandløb!$C$6/(Vandløb!$C$4*Vandløb!$C$3))*COS(1*PI()*$B15/Vandløb!$C$3)+EXP(-(2*PI())*(2*PI())*(Vandløb!AC$13/Vandløb!$C$3)*Vandløb!$C$6/(Vandløb!$C$4*Vandløb!$C$3))*COS(2*PI()*$B15/Vandløb!$C$3)+EXP(-(3*PI())*(3*PI())*(Vandløb!AC$13/Vandløb!$C$3)*Vandløb!$C$6/(Vandløb!$C$4*Vandløb!$C$3))*COS(3*PI()*$B15/Vandløb!$C$3)+EXP(-(4*PI())*(4*PI())*(Vandløb!AC$13/Vandløb!$C$3)*Vandløb!$C$6/(Vandløb!$C$4*Vandløb!$C$3))*COS(4*PI()*$B15/Vandløb!$C$3)+EXP(-(5*PI())*(5*PI())*(Vandløb!AC$13/Vandløb!$C$3)*Vandløb!$C$6/(Vandløb!$C$4*Vandløb!$C$3))*COS(5*PI()*$B15/Vandløb!$C$3)+EXP(-(6*PI())*(6*PI())*(Vandløb!AC$13/Vandløb!$C$3)*Vandløb!$C$6/(Vandløb!$C$4*Vandløb!$C$3))*COS(6*PI()*$B15/Vandløb!$C$3)+EXP(-(7*PI())*(7*PI())*(Vandløb!AC$13/Vandløb!$C$3)*Vandløb!$C$6/(Vandløb!$C$4*Vandløb!$C$3))*COS(7*PI()*$B15/Vandløb!$C$3)+EXP(-(8*PI())*(8*PI())*(Vandløb!AC$13/Vandløb!$C$3)*Vandløb!$C$6/(Vandløb!$C$4*Vandløb!$C$3))*COS(8*PI()*$B15/Vandløb!$C$3)+EXP(-(9*PI())*(9*PI())*(Vandløb!AC$13/Vandløb!$C$3)*Vandløb!$C$6/(Vandløb!$C$4*Vandløb!$C$3))*COS(9*PI()*$B15/Vandløb!$C$3)+EXP(-(10*PI())*(10*PI())*(Vandløb!AC$13/Vandløb!$C$3)*Vandløb!$C$6/(Vandløb!$C$4*Vandløb!$C$3))*COS(10*PI()*$B15/Vandløb!$C$3))*2+1)*Vandløb!$C$7*Vandløb!$C$8/(Vandløb!$C$5+Vandløb!$C$7))/Vandløb!$C$8)</f>
        <v>59.171271321539706</v>
      </c>
    </row>
    <row r="16" spans="2:28" x14ac:dyDescent="0.2">
      <c r="B16" s="35">
        <f>Vandløb!$K$9*12</f>
        <v>4.8000000000000007</v>
      </c>
      <c r="C16" s="45">
        <f>1/((((+EXP(-(1*PI())*(1*PI())*(Vandløb!D$13/Vandløb!$C$3)*Vandløb!$C$6/(Vandløb!$C$4*Vandløb!$C$3))*COS(1*PI()*$B16/Vandløb!$C$3)+EXP(-(2*PI())*(2*PI())*(Vandløb!D$13/Vandløb!$C$3)*Vandløb!$C$6/(Vandløb!$C$4*Vandløb!$C$3))*COS(2*PI()*$B16/Vandløb!$C$3)+EXP(-(3*PI())*(3*PI())*(Vandløb!D$13/Vandløb!$C$3)*Vandløb!$C$6/(Vandløb!$C$4*Vandløb!$C$3))*COS(3*PI()*$B16/Vandløb!$C$3)+EXP(-(4*PI())*(4*PI())*(Vandløb!D$13/Vandløb!$C$3)*Vandløb!$C$6/(Vandløb!$C$4*Vandløb!$C$3))*COS(4*PI()*$B16/Vandløb!$C$3)+EXP(-(5*PI())*(5*PI())*(Vandløb!D$13/Vandløb!$C$3)*Vandløb!$C$6/(Vandløb!$C$4*Vandløb!$C$3))*COS(5*PI()*$B16/Vandløb!$C$3)+EXP(-(6*PI())*(6*PI())*(Vandløb!D$13/Vandløb!$C$3)*Vandløb!$C$6/(Vandløb!$C$4*Vandløb!$C$3))*COS(6*PI()*$B16/Vandløb!$C$3)+EXP(-(7*PI())*(7*PI())*(Vandløb!D$13/Vandløb!$C$3)*Vandløb!$C$6/(Vandløb!$C$4*Vandløb!$C$3))*COS(7*PI()*$B16/Vandløb!$C$3)+EXP(-(8*PI())*(8*PI())*(Vandløb!D$13/Vandløb!$C$3)*Vandløb!$C$6/(Vandløb!$C$4*Vandløb!$C$3))*COS(8*PI()*$B16/Vandløb!$C$3)+EXP(-(9*PI())*(9*PI())*(Vandløb!D$13/Vandløb!$C$3)*Vandløb!$C$6/(Vandløb!$C$4*Vandløb!$C$3))*COS(9*PI()*$B16/Vandløb!$C$3)+EXP(-(10*PI())*(10*PI())*(Vandløb!D$13/Vandløb!$C$3)*Vandløb!$C$6/(Vandløb!$C$4*Vandløb!$C$3))*COS(10*PI()*$B16/Vandløb!$C$3))*2+1)*Vandløb!$C$7*Vandløb!$C$8/(Vandløb!$C$5+Vandløb!$C$7))/Vandløb!$C$8)</f>
        <v>67416.432211352483</v>
      </c>
      <c r="D16" s="46">
        <f>1/((((+EXP(-(1*PI())*(1*PI())*(Vandløb!E$13/Vandløb!$C$3)*Vandløb!$C$6/(Vandløb!$C$4*Vandløb!$C$3))*COS(1*PI()*$B16/Vandløb!$C$3)+EXP(-(2*PI())*(2*PI())*(Vandløb!E$13/Vandløb!$C$3)*Vandløb!$C$6/(Vandløb!$C$4*Vandløb!$C$3))*COS(2*PI()*$B16/Vandløb!$C$3)+EXP(-(3*PI())*(3*PI())*(Vandløb!E$13/Vandløb!$C$3)*Vandløb!$C$6/(Vandløb!$C$4*Vandløb!$C$3))*COS(3*PI()*$B16/Vandløb!$C$3)+EXP(-(4*PI())*(4*PI())*(Vandløb!E$13/Vandløb!$C$3)*Vandløb!$C$6/(Vandløb!$C$4*Vandløb!$C$3))*COS(4*PI()*$B16/Vandløb!$C$3)+EXP(-(5*PI())*(5*PI())*(Vandløb!E$13/Vandløb!$C$3)*Vandløb!$C$6/(Vandløb!$C$4*Vandløb!$C$3))*COS(5*PI()*$B16/Vandløb!$C$3)+EXP(-(6*PI())*(6*PI())*(Vandløb!E$13/Vandløb!$C$3)*Vandløb!$C$6/(Vandløb!$C$4*Vandløb!$C$3))*COS(6*PI()*$B16/Vandløb!$C$3)+EXP(-(7*PI())*(7*PI())*(Vandløb!E$13/Vandløb!$C$3)*Vandløb!$C$6/(Vandløb!$C$4*Vandløb!$C$3))*COS(7*PI()*$B16/Vandløb!$C$3)+EXP(-(8*PI())*(8*PI())*(Vandløb!E$13/Vandløb!$C$3)*Vandløb!$C$6/(Vandløb!$C$4*Vandløb!$C$3))*COS(8*PI()*$B16/Vandløb!$C$3)+EXP(-(9*PI())*(9*PI())*(Vandløb!E$13/Vandløb!$C$3)*Vandløb!$C$6/(Vandløb!$C$4*Vandløb!$C$3))*COS(9*PI()*$B16/Vandløb!$C$3)+EXP(-(10*PI())*(10*PI())*(Vandløb!E$13/Vandløb!$C$3)*Vandløb!$C$6/(Vandløb!$C$4*Vandløb!$C$3))*COS(10*PI()*$B16/Vandløb!$C$3))*2+1)*Vandløb!$C$7*Vandløb!$C$8/(Vandløb!$C$5+Vandløb!$C$7))/Vandløb!$C$8)</f>
        <v>24142.614639767507</v>
      </c>
      <c r="E16" s="46">
        <f>1/((((+EXP(-(1*PI())*(1*PI())*(Vandløb!F$13/Vandløb!$C$3)*Vandløb!$C$6/(Vandløb!$C$4*Vandløb!$C$3))*COS(1*PI()*$B16/Vandløb!$C$3)+EXP(-(2*PI())*(2*PI())*(Vandløb!F$13/Vandløb!$C$3)*Vandløb!$C$6/(Vandløb!$C$4*Vandløb!$C$3))*COS(2*PI()*$B16/Vandløb!$C$3)+EXP(-(3*PI())*(3*PI())*(Vandløb!F$13/Vandløb!$C$3)*Vandløb!$C$6/(Vandløb!$C$4*Vandløb!$C$3))*COS(3*PI()*$B16/Vandløb!$C$3)+EXP(-(4*PI())*(4*PI())*(Vandløb!F$13/Vandløb!$C$3)*Vandløb!$C$6/(Vandløb!$C$4*Vandløb!$C$3))*COS(4*PI()*$B16/Vandløb!$C$3)+EXP(-(5*PI())*(5*PI())*(Vandløb!F$13/Vandløb!$C$3)*Vandløb!$C$6/(Vandløb!$C$4*Vandløb!$C$3))*COS(5*PI()*$B16/Vandløb!$C$3)+EXP(-(6*PI())*(6*PI())*(Vandløb!F$13/Vandløb!$C$3)*Vandløb!$C$6/(Vandløb!$C$4*Vandløb!$C$3))*COS(6*PI()*$B16/Vandløb!$C$3)+EXP(-(7*PI())*(7*PI())*(Vandløb!F$13/Vandløb!$C$3)*Vandløb!$C$6/(Vandløb!$C$4*Vandløb!$C$3))*COS(7*PI()*$B16/Vandløb!$C$3)+EXP(-(8*PI())*(8*PI())*(Vandløb!F$13/Vandløb!$C$3)*Vandløb!$C$6/(Vandløb!$C$4*Vandløb!$C$3))*COS(8*PI()*$B16/Vandløb!$C$3)+EXP(-(9*PI())*(9*PI())*(Vandløb!F$13/Vandløb!$C$3)*Vandløb!$C$6/(Vandløb!$C$4*Vandløb!$C$3))*COS(9*PI()*$B16/Vandløb!$C$3)+EXP(-(10*PI())*(10*PI())*(Vandløb!F$13/Vandløb!$C$3)*Vandløb!$C$6/(Vandløb!$C$4*Vandløb!$C$3))*COS(10*PI()*$B16/Vandløb!$C$3))*2+1)*Vandløb!$C$7*Vandløb!$C$8/(Vandløb!$C$5+Vandløb!$C$7))/Vandløb!$C$8)</f>
        <v>734.03664537794225</v>
      </c>
      <c r="F16" s="46">
        <f>1/((((+EXP(-(1*PI())*(1*PI())*(Vandløb!G$13/Vandløb!$C$3)*Vandløb!$C$6/(Vandløb!$C$4*Vandløb!$C$3))*COS(1*PI()*$B16/Vandløb!$C$3)+EXP(-(2*PI())*(2*PI())*(Vandløb!G$13/Vandløb!$C$3)*Vandløb!$C$6/(Vandløb!$C$4*Vandløb!$C$3))*COS(2*PI()*$B16/Vandløb!$C$3)+EXP(-(3*PI())*(3*PI())*(Vandløb!G$13/Vandløb!$C$3)*Vandløb!$C$6/(Vandløb!$C$4*Vandløb!$C$3))*COS(3*PI()*$B16/Vandløb!$C$3)+EXP(-(4*PI())*(4*PI())*(Vandløb!G$13/Vandløb!$C$3)*Vandløb!$C$6/(Vandløb!$C$4*Vandløb!$C$3))*COS(4*PI()*$B16/Vandløb!$C$3)+EXP(-(5*PI())*(5*PI())*(Vandløb!G$13/Vandløb!$C$3)*Vandløb!$C$6/(Vandløb!$C$4*Vandløb!$C$3))*COS(5*PI()*$B16/Vandløb!$C$3)+EXP(-(6*PI())*(6*PI())*(Vandløb!G$13/Vandløb!$C$3)*Vandløb!$C$6/(Vandløb!$C$4*Vandløb!$C$3))*COS(6*PI()*$B16/Vandløb!$C$3)+EXP(-(7*PI())*(7*PI())*(Vandløb!G$13/Vandløb!$C$3)*Vandløb!$C$6/(Vandløb!$C$4*Vandløb!$C$3))*COS(7*PI()*$B16/Vandløb!$C$3)+EXP(-(8*PI())*(8*PI())*(Vandløb!G$13/Vandløb!$C$3)*Vandløb!$C$6/(Vandløb!$C$4*Vandløb!$C$3))*COS(8*PI()*$B16/Vandløb!$C$3)+EXP(-(9*PI())*(9*PI())*(Vandløb!G$13/Vandløb!$C$3)*Vandløb!$C$6/(Vandløb!$C$4*Vandløb!$C$3))*COS(9*PI()*$B16/Vandløb!$C$3)+EXP(-(10*PI())*(10*PI())*(Vandløb!G$13/Vandløb!$C$3)*Vandløb!$C$6/(Vandløb!$C$4*Vandløb!$C$3))*COS(10*PI()*$B16/Vandløb!$C$3))*2+1)*Vandløb!$C$7*Vandløb!$C$8/(Vandløb!$C$5+Vandløb!$C$7))/Vandløb!$C$8)</f>
        <v>249.95479930801761</v>
      </c>
      <c r="G16" s="46">
        <f>1/((((+EXP(-(1*PI())*(1*PI())*(Vandløb!H$13/Vandløb!$C$3)*Vandløb!$C$6/(Vandløb!$C$4*Vandløb!$C$3))*COS(1*PI()*$B16/Vandløb!$C$3)+EXP(-(2*PI())*(2*PI())*(Vandløb!H$13/Vandløb!$C$3)*Vandløb!$C$6/(Vandløb!$C$4*Vandløb!$C$3))*COS(2*PI()*$B16/Vandløb!$C$3)+EXP(-(3*PI())*(3*PI())*(Vandløb!H$13/Vandløb!$C$3)*Vandløb!$C$6/(Vandløb!$C$4*Vandløb!$C$3))*COS(3*PI()*$B16/Vandløb!$C$3)+EXP(-(4*PI())*(4*PI())*(Vandløb!H$13/Vandløb!$C$3)*Vandløb!$C$6/(Vandløb!$C$4*Vandløb!$C$3))*COS(4*PI()*$B16/Vandløb!$C$3)+EXP(-(5*PI())*(5*PI())*(Vandløb!H$13/Vandløb!$C$3)*Vandløb!$C$6/(Vandløb!$C$4*Vandløb!$C$3))*COS(5*PI()*$B16/Vandløb!$C$3)+EXP(-(6*PI())*(6*PI())*(Vandløb!H$13/Vandløb!$C$3)*Vandløb!$C$6/(Vandløb!$C$4*Vandløb!$C$3))*COS(6*PI()*$B16/Vandløb!$C$3)+EXP(-(7*PI())*(7*PI())*(Vandløb!H$13/Vandløb!$C$3)*Vandløb!$C$6/(Vandløb!$C$4*Vandløb!$C$3))*COS(7*PI()*$B16/Vandløb!$C$3)+EXP(-(8*PI())*(8*PI())*(Vandløb!H$13/Vandløb!$C$3)*Vandløb!$C$6/(Vandløb!$C$4*Vandløb!$C$3))*COS(8*PI()*$B16/Vandløb!$C$3)+EXP(-(9*PI())*(9*PI())*(Vandløb!H$13/Vandløb!$C$3)*Vandløb!$C$6/(Vandløb!$C$4*Vandløb!$C$3))*COS(9*PI()*$B16/Vandløb!$C$3)+EXP(-(10*PI())*(10*PI())*(Vandløb!H$13/Vandløb!$C$3)*Vandløb!$C$6/(Vandløb!$C$4*Vandløb!$C$3))*COS(10*PI()*$B16/Vandløb!$C$3))*2+1)*Vandløb!$C$7*Vandløb!$C$8/(Vandløb!$C$5+Vandløb!$C$7))/Vandløb!$C$8)</f>
        <v>152.1604876201483</v>
      </c>
      <c r="H16" s="46">
        <f>1/((((+EXP(-(1*PI())*(1*PI())*(Vandløb!I$13/Vandløb!$C$3)*Vandløb!$C$6/(Vandløb!$C$4*Vandløb!$C$3))*COS(1*PI()*$B16/Vandløb!$C$3)+EXP(-(2*PI())*(2*PI())*(Vandløb!I$13/Vandløb!$C$3)*Vandløb!$C$6/(Vandløb!$C$4*Vandløb!$C$3))*COS(2*PI()*$B16/Vandløb!$C$3)+EXP(-(3*PI())*(3*PI())*(Vandløb!I$13/Vandløb!$C$3)*Vandløb!$C$6/(Vandløb!$C$4*Vandløb!$C$3))*COS(3*PI()*$B16/Vandløb!$C$3)+EXP(-(4*PI())*(4*PI())*(Vandløb!I$13/Vandløb!$C$3)*Vandløb!$C$6/(Vandløb!$C$4*Vandløb!$C$3))*COS(4*PI()*$B16/Vandløb!$C$3)+EXP(-(5*PI())*(5*PI())*(Vandløb!I$13/Vandløb!$C$3)*Vandløb!$C$6/(Vandløb!$C$4*Vandløb!$C$3))*COS(5*PI()*$B16/Vandløb!$C$3)+EXP(-(6*PI())*(6*PI())*(Vandløb!I$13/Vandløb!$C$3)*Vandløb!$C$6/(Vandløb!$C$4*Vandløb!$C$3))*COS(6*PI()*$B16/Vandløb!$C$3)+EXP(-(7*PI())*(7*PI())*(Vandløb!I$13/Vandløb!$C$3)*Vandløb!$C$6/(Vandløb!$C$4*Vandløb!$C$3))*COS(7*PI()*$B16/Vandløb!$C$3)+EXP(-(8*PI())*(8*PI())*(Vandløb!I$13/Vandløb!$C$3)*Vandløb!$C$6/(Vandløb!$C$4*Vandløb!$C$3))*COS(8*PI()*$B16/Vandløb!$C$3)+EXP(-(9*PI())*(9*PI())*(Vandløb!I$13/Vandløb!$C$3)*Vandløb!$C$6/(Vandløb!$C$4*Vandløb!$C$3))*COS(9*PI()*$B16/Vandløb!$C$3)+EXP(-(10*PI())*(10*PI())*(Vandløb!I$13/Vandløb!$C$3)*Vandløb!$C$6/(Vandløb!$C$4*Vandløb!$C$3))*COS(10*PI()*$B16/Vandløb!$C$3))*2+1)*Vandløb!$C$7*Vandløb!$C$8/(Vandløb!$C$5+Vandløb!$C$7))/Vandløb!$C$8)</f>
        <v>115.77173818665128</v>
      </c>
      <c r="I16" s="46">
        <f>1/((((+EXP(-(1*PI())*(1*PI())*(Vandløb!J$13/Vandløb!$C$3)*Vandløb!$C$6/(Vandløb!$C$4*Vandløb!$C$3))*COS(1*PI()*$B16/Vandløb!$C$3)+EXP(-(2*PI())*(2*PI())*(Vandløb!J$13/Vandløb!$C$3)*Vandløb!$C$6/(Vandløb!$C$4*Vandløb!$C$3))*COS(2*PI()*$B16/Vandløb!$C$3)+EXP(-(3*PI())*(3*PI())*(Vandløb!J$13/Vandløb!$C$3)*Vandløb!$C$6/(Vandløb!$C$4*Vandløb!$C$3))*COS(3*PI()*$B16/Vandløb!$C$3)+EXP(-(4*PI())*(4*PI())*(Vandløb!J$13/Vandløb!$C$3)*Vandløb!$C$6/(Vandløb!$C$4*Vandløb!$C$3))*COS(4*PI()*$B16/Vandløb!$C$3)+EXP(-(5*PI())*(5*PI())*(Vandløb!J$13/Vandløb!$C$3)*Vandløb!$C$6/(Vandløb!$C$4*Vandløb!$C$3))*COS(5*PI()*$B16/Vandløb!$C$3)+EXP(-(6*PI())*(6*PI())*(Vandløb!J$13/Vandløb!$C$3)*Vandløb!$C$6/(Vandløb!$C$4*Vandløb!$C$3))*COS(6*PI()*$B16/Vandløb!$C$3)+EXP(-(7*PI())*(7*PI())*(Vandløb!J$13/Vandløb!$C$3)*Vandløb!$C$6/(Vandløb!$C$4*Vandløb!$C$3))*COS(7*PI()*$B16/Vandløb!$C$3)+EXP(-(8*PI())*(8*PI())*(Vandløb!J$13/Vandløb!$C$3)*Vandløb!$C$6/(Vandløb!$C$4*Vandløb!$C$3))*COS(8*PI()*$B16/Vandløb!$C$3)+EXP(-(9*PI())*(9*PI())*(Vandløb!J$13/Vandløb!$C$3)*Vandløb!$C$6/(Vandløb!$C$4*Vandløb!$C$3))*COS(9*PI()*$B16/Vandløb!$C$3)+EXP(-(10*PI())*(10*PI())*(Vandløb!J$13/Vandløb!$C$3)*Vandløb!$C$6/(Vandløb!$C$4*Vandløb!$C$3))*COS(10*PI()*$B16/Vandløb!$C$3))*2+1)*Vandløb!$C$7*Vandløb!$C$8/(Vandløb!$C$5+Vandløb!$C$7))/Vandløb!$C$8)</f>
        <v>97.952973022689932</v>
      </c>
      <c r="J16" s="46">
        <f>1/((((+EXP(-(1*PI())*(1*PI())*(Vandløb!K$13/Vandløb!$C$3)*Vandløb!$C$6/(Vandløb!$C$4*Vandløb!$C$3))*COS(1*PI()*$B16/Vandløb!$C$3)+EXP(-(2*PI())*(2*PI())*(Vandløb!K$13/Vandløb!$C$3)*Vandløb!$C$6/(Vandløb!$C$4*Vandløb!$C$3))*COS(2*PI()*$B16/Vandløb!$C$3)+EXP(-(3*PI())*(3*PI())*(Vandløb!K$13/Vandløb!$C$3)*Vandløb!$C$6/(Vandløb!$C$4*Vandløb!$C$3))*COS(3*PI()*$B16/Vandløb!$C$3)+EXP(-(4*PI())*(4*PI())*(Vandløb!K$13/Vandløb!$C$3)*Vandløb!$C$6/(Vandløb!$C$4*Vandløb!$C$3))*COS(4*PI()*$B16/Vandløb!$C$3)+EXP(-(5*PI())*(5*PI())*(Vandløb!K$13/Vandløb!$C$3)*Vandløb!$C$6/(Vandløb!$C$4*Vandløb!$C$3))*COS(5*PI()*$B16/Vandløb!$C$3)+EXP(-(6*PI())*(6*PI())*(Vandløb!K$13/Vandløb!$C$3)*Vandløb!$C$6/(Vandløb!$C$4*Vandløb!$C$3))*COS(6*PI()*$B16/Vandløb!$C$3)+EXP(-(7*PI())*(7*PI())*(Vandløb!K$13/Vandløb!$C$3)*Vandløb!$C$6/(Vandløb!$C$4*Vandløb!$C$3))*COS(7*PI()*$B16/Vandløb!$C$3)+EXP(-(8*PI())*(8*PI())*(Vandløb!K$13/Vandløb!$C$3)*Vandløb!$C$6/(Vandløb!$C$4*Vandløb!$C$3))*COS(8*PI()*$B16/Vandløb!$C$3)+EXP(-(9*PI())*(9*PI())*(Vandløb!K$13/Vandløb!$C$3)*Vandløb!$C$6/(Vandløb!$C$4*Vandløb!$C$3))*COS(9*PI()*$B16/Vandløb!$C$3)+EXP(-(10*PI())*(10*PI())*(Vandløb!K$13/Vandløb!$C$3)*Vandløb!$C$6/(Vandløb!$C$4*Vandløb!$C$3))*COS(10*PI()*$B16/Vandløb!$C$3))*2+1)*Vandløb!$C$7*Vandløb!$C$8/(Vandløb!$C$5+Vandløb!$C$7))/Vandløb!$C$8)</f>
        <v>87.749507563181368</v>
      </c>
      <c r="K16" s="46">
        <f>1/((((+EXP(-(1*PI())*(1*PI())*(Vandløb!L$13/Vandløb!$C$3)*Vandløb!$C$6/(Vandløb!$C$4*Vandløb!$C$3))*COS(1*PI()*$B16/Vandløb!$C$3)+EXP(-(2*PI())*(2*PI())*(Vandløb!L$13/Vandløb!$C$3)*Vandløb!$C$6/(Vandløb!$C$4*Vandløb!$C$3))*COS(2*PI()*$B16/Vandløb!$C$3)+EXP(-(3*PI())*(3*PI())*(Vandløb!L$13/Vandløb!$C$3)*Vandløb!$C$6/(Vandløb!$C$4*Vandløb!$C$3))*COS(3*PI()*$B16/Vandløb!$C$3)+EXP(-(4*PI())*(4*PI())*(Vandløb!L$13/Vandløb!$C$3)*Vandløb!$C$6/(Vandløb!$C$4*Vandløb!$C$3))*COS(4*PI()*$B16/Vandløb!$C$3)+EXP(-(5*PI())*(5*PI())*(Vandløb!L$13/Vandløb!$C$3)*Vandløb!$C$6/(Vandløb!$C$4*Vandløb!$C$3))*COS(5*PI()*$B16/Vandløb!$C$3)+EXP(-(6*PI())*(6*PI())*(Vandløb!L$13/Vandløb!$C$3)*Vandløb!$C$6/(Vandløb!$C$4*Vandløb!$C$3))*COS(6*PI()*$B16/Vandløb!$C$3)+EXP(-(7*PI())*(7*PI())*(Vandløb!L$13/Vandløb!$C$3)*Vandløb!$C$6/(Vandløb!$C$4*Vandløb!$C$3))*COS(7*PI()*$B16/Vandløb!$C$3)+EXP(-(8*PI())*(8*PI())*(Vandløb!L$13/Vandløb!$C$3)*Vandløb!$C$6/(Vandløb!$C$4*Vandløb!$C$3))*COS(8*PI()*$B16/Vandløb!$C$3)+EXP(-(9*PI())*(9*PI())*(Vandløb!L$13/Vandløb!$C$3)*Vandløb!$C$6/(Vandløb!$C$4*Vandløb!$C$3))*COS(9*PI()*$B16/Vandløb!$C$3)+EXP(-(10*PI())*(10*PI())*(Vandløb!L$13/Vandløb!$C$3)*Vandløb!$C$6/(Vandløb!$C$4*Vandløb!$C$3))*COS(10*PI()*$B16/Vandløb!$C$3))*2+1)*Vandløb!$C$7*Vandløb!$C$8/(Vandløb!$C$5+Vandløb!$C$7))/Vandløb!$C$8)</f>
        <v>81.269854582569479</v>
      </c>
      <c r="L16" s="46">
        <f>1/((((+EXP(-(1*PI())*(1*PI())*(Vandløb!M$13/Vandløb!$C$3)*Vandløb!$C$6/(Vandløb!$C$4*Vandløb!$C$3))*COS(1*PI()*$B16/Vandløb!$C$3)+EXP(-(2*PI())*(2*PI())*(Vandløb!M$13/Vandløb!$C$3)*Vandløb!$C$6/(Vandløb!$C$4*Vandløb!$C$3))*COS(2*PI()*$B16/Vandløb!$C$3)+EXP(-(3*PI())*(3*PI())*(Vandløb!M$13/Vandløb!$C$3)*Vandløb!$C$6/(Vandløb!$C$4*Vandløb!$C$3))*COS(3*PI()*$B16/Vandløb!$C$3)+EXP(-(4*PI())*(4*PI())*(Vandløb!M$13/Vandløb!$C$3)*Vandløb!$C$6/(Vandløb!$C$4*Vandløb!$C$3))*COS(4*PI()*$B16/Vandløb!$C$3)+EXP(-(5*PI())*(5*PI())*(Vandløb!M$13/Vandløb!$C$3)*Vandløb!$C$6/(Vandløb!$C$4*Vandløb!$C$3))*COS(5*PI()*$B16/Vandløb!$C$3)+EXP(-(6*PI())*(6*PI())*(Vandløb!M$13/Vandløb!$C$3)*Vandløb!$C$6/(Vandløb!$C$4*Vandløb!$C$3))*COS(6*PI()*$B16/Vandløb!$C$3)+EXP(-(7*PI())*(7*PI())*(Vandløb!M$13/Vandløb!$C$3)*Vandløb!$C$6/(Vandløb!$C$4*Vandløb!$C$3))*COS(7*PI()*$B16/Vandløb!$C$3)+EXP(-(8*PI())*(8*PI())*(Vandløb!M$13/Vandløb!$C$3)*Vandløb!$C$6/(Vandløb!$C$4*Vandløb!$C$3))*COS(8*PI()*$B16/Vandløb!$C$3)+EXP(-(9*PI())*(9*PI())*(Vandløb!M$13/Vandløb!$C$3)*Vandløb!$C$6/(Vandløb!$C$4*Vandløb!$C$3))*COS(9*PI()*$B16/Vandløb!$C$3)+EXP(-(10*PI())*(10*PI())*(Vandløb!M$13/Vandløb!$C$3)*Vandløb!$C$6/(Vandløb!$C$4*Vandløb!$C$3))*COS(10*PI()*$B16/Vandløb!$C$3))*2+1)*Vandløb!$C$7*Vandløb!$C$8/(Vandløb!$C$5+Vandløb!$C$7))/Vandløb!$C$8)</f>
        <v>76.833741229763248</v>
      </c>
      <c r="M16" s="46">
        <f>1/((((+EXP(-(1*PI())*(1*PI())*(Vandløb!N$13/Vandløb!$C$3)*Vandløb!$C$6/(Vandløb!$C$4*Vandløb!$C$3))*COS(1*PI()*$B16/Vandløb!$C$3)+EXP(-(2*PI())*(2*PI())*(Vandløb!N$13/Vandløb!$C$3)*Vandløb!$C$6/(Vandløb!$C$4*Vandløb!$C$3))*COS(2*PI()*$B16/Vandløb!$C$3)+EXP(-(3*PI())*(3*PI())*(Vandløb!N$13/Vandløb!$C$3)*Vandløb!$C$6/(Vandløb!$C$4*Vandløb!$C$3))*COS(3*PI()*$B16/Vandløb!$C$3)+EXP(-(4*PI())*(4*PI())*(Vandløb!N$13/Vandløb!$C$3)*Vandløb!$C$6/(Vandløb!$C$4*Vandløb!$C$3))*COS(4*PI()*$B16/Vandløb!$C$3)+EXP(-(5*PI())*(5*PI())*(Vandløb!N$13/Vandløb!$C$3)*Vandløb!$C$6/(Vandløb!$C$4*Vandløb!$C$3))*COS(5*PI()*$B16/Vandløb!$C$3)+EXP(-(6*PI())*(6*PI())*(Vandløb!N$13/Vandløb!$C$3)*Vandløb!$C$6/(Vandløb!$C$4*Vandløb!$C$3))*COS(6*PI()*$B16/Vandløb!$C$3)+EXP(-(7*PI())*(7*PI())*(Vandløb!N$13/Vandløb!$C$3)*Vandløb!$C$6/(Vandløb!$C$4*Vandløb!$C$3))*COS(7*PI()*$B16/Vandløb!$C$3)+EXP(-(8*PI())*(8*PI())*(Vandløb!N$13/Vandløb!$C$3)*Vandløb!$C$6/(Vandløb!$C$4*Vandløb!$C$3))*COS(8*PI()*$B16/Vandløb!$C$3)+EXP(-(9*PI())*(9*PI())*(Vandløb!N$13/Vandløb!$C$3)*Vandløb!$C$6/(Vandløb!$C$4*Vandløb!$C$3))*COS(9*PI()*$B16/Vandløb!$C$3)+EXP(-(10*PI())*(10*PI())*(Vandløb!N$13/Vandløb!$C$3)*Vandløb!$C$6/(Vandløb!$C$4*Vandløb!$C$3))*COS(10*PI()*$B16/Vandløb!$C$3))*2+1)*Vandløb!$C$7*Vandløb!$C$8/(Vandløb!$C$5+Vandløb!$C$7))/Vandløb!$C$8)</f>
        <v>73.617014815771128</v>
      </c>
      <c r="N16" s="46">
        <f>1/((((+EXP(-(1*PI())*(1*PI())*(Vandløb!O$13/Vandløb!$C$3)*Vandløb!$C$6/(Vandløb!$C$4*Vandløb!$C$3))*COS(1*PI()*$B16/Vandløb!$C$3)+EXP(-(2*PI())*(2*PI())*(Vandløb!O$13/Vandløb!$C$3)*Vandløb!$C$6/(Vandløb!$C$4*Vandløb!$C$3))*COS(2*PI()*$B16/Vandløb!$C$3)+EXP(-(3*PI())*(3*PI())*(Vandløb!O$13/Vandløb!$C$3)*Vandløb!$C$6/(Vandløb!$C$4*Vandløb!$C$3))*COS(3*PI()*$B16/Vandløb!$C$3)+EXP(-(4*PI())*(4*PI())*(Vandløb!O$13/Vandløb!$C$3)*Vandløb!$C$6/(Vandløb!$C$4*Vandløb!$C$3))*COS(4*PI()*$B16/Vandløb!$C$3)+EXP(-(5*PI())*(5*PI())*(Vandløb!O$13/Vandløb!$C$3)*Vandløb!$C$6/(Vandløb!$C$4*Vandløb!$C$3))*COS(5*PI()*$B16/Vandløb!$C$3)+EXP(-(6*PI())*(6*PI())*(Vandløb!O$13/Vandløb!$C$3)*Vandløb!$C$6/(Vandløb!$C$4*Vandløb!$C$3))*COS(6*PI()*$B16/Vandløb!$C$3)+EXP(-(7*PI())*(7*PI())*(Vandløb!O$13/Vandløb!$C$3)*Vandløb!$C$6/(Vandløb!$C$4*Vandløb!$C$3))*COS(7*PI()*$B16/Vandløb!$C$3)+EXP(-(8*PI())*(8*PI())*(Vandløb!O$13/Vandløb!$C$3)*Vandløb!$C$6/(Vandløb!$C$4*Vandløb!$C$3))*COS(8*PI()*$B16/Vandløb!$C$3)+EXP(-(9*PI())*(9*PI())*(Vandløb!O$13/Vandløb!$C$3)*Vandløb!$C$6/(Vandløb!$C$4*Vandløb!$C$3))*COS(9*PI()*$B16/Vandløb!$C$3)+EXP(-(10*PI())*(10*PI())*(Vandløb!O$13/Vandløb!$C$3)*Vandløb!$C$6/(Vandløb!$C$4*Vandløb!$C$3))*COS(10*PI()*$B16/Vandløb!$C$3))*2+1)*Vandløb!$C$7*Vandløb!$C$8/(Vandløb!$C$5+Vandløb!$C$7))/Vandløb!$C$8)</f>
        <v>71.177548060521829</v>
      </c>
      <c r="O16" s="46">
        <f>1/((((+EXP(-(1*PI())*(1*PI())*(Vandløb!P$13/Vandløb!$C$3)*Vandløb!$C$6/(Vandløb!$C$4*Vandløb!$C$3))*COS(1*PI()*$B16/Vandløb!$C$3)+EXP(-(2*PI())*(2*PI())*(Vandløb!P$13/Vandløb!$C$3)*Vandløb!$C$6/(Vandløb!$C$4*Vandløb!$C$3))*COS(2*PI()*$B16/Vandløb!$C$3)+EXP(-(3*PI())*(3*PI())*(Vandløb!P$13/Vandløb!$C$3)*Vandløb!$C$6/(Vandløb!$C$4*Vandløb!$C$3))*COS(3*PI()*$B16/Vandløb!$C$3)+EXP(-(4*PI())*(4*PI())*(Vandløb!P$13/Vandløb!$C$3)*Vandløb!$C$6/(Vandløb!$C$4*Vandløb!$C$3))*COS(4*PI()*$B16/Vandløb!$C$3)+EXP(-(5*PI())*(5*PI())*(Vandløb!P$13/Vandløb!$C$3)*Vandløb!$C$6/(Vandløb!$C$4*Vandløb!$C$3))*COS(5*PI()*$B16/Vandløb!$C$3)+EXP(-(6*PI())*(6*PI())*(Vandløb!P$13/Vandløb!$C$3)*Vandløb!$C$6/(Vandløb!$C$4*Vandløb!$C$3))*COS(6*PI()*$B16/Vandløb!$C$3)+EXP(-(7*PI())*(7*PI())*(Vandløb!P$13/Vandløb!$C$3)*Vandløb!$C$6/(Vandløb!$C$4*Vandløb!$C$3))*COS(7*PI()*$B16/Vandløb!$C$3)+EXP(-(8*PI())*(8*PI())*(Vandløb!P$13/Vandløb!$C$3)*Vandløb!$C$6/(Vandløb!$C$4*Vandløb!$C$3))*COS(8*PI()*$B16/Vandløb!$C$3)+EXP(-(9*PI())*(9*PI())*(Vandløb!P$13/Vandløb!$C$3)*Vandløb!$C$6/(Vandløb!$C$4*Vandløb!$C$3))*COS(9*PI()*$B16/Vandløb!$C$3)+EXP(-(10*PI())*(10*PI())*(Vandløb!P$13/Vandløb!$C$3)*Vandløb!$C$6/(Vandløb!$C$4*Vandløb!$C$3))*COS(10*PI()*$B16/Vandløb!$C$3))*2+1)*Vandløb!$C$7*Vandløb!$C$8/(Vandløb!$C$5+Vandløb!$C$7))/Vandløb!$C$8)</f>
        <v>69.261565670258477</v>
      </c>
      <c r="P16" s="46">
        <f>1/((((+EXP(-(1*PI())*(1*PI())*(Vandløb!Q$13/Vandløb!$C$3)*Vandløb!$C$6/(Vandløb!$C$4*Vandløb!$C$3))*COS(1*PI()*$B16/Vandløb!$C$3)+EXP(-(2*PI())*(2*PI())*(Vandløb!Q$13/Vandløb!$C$3)*Vandløb!$C$6/(Vandløb!$C$4*Vandløb!$C$3))*COS(2*PI()*$B16/Vandløb!$C$3)+EXP(-(3*PI())*(3*PI())*(Vandløb!Q$13/Vandløb!$C$3)*Vandløb!$C$6/(Vandløb!$C$4*Vandløb!$C$3))*COS(3*PI()*$B16/Vandløb!$C$3)+EXP(-(4*PI())*(4*PI())*(Vandløb!Q$13/Vandløb!$C$3)*Vandløb!$C$6/(Vandløb!$C$4*Vandløb!$C$3))*COS(4*PI()*$B16/Vandløb!$C$3)+EXP(-(5*PI())*(5*PI())*(Vandløb!Q$13/Vandløb!$C$3)*Vandløb!$C$6/(Vandløb!$C$4*Vandløb!$C$3))*COS(5*PI()*$B16/Vandløb!$C$3)+EXP(-(6*PI())*(6*PI())*(Vandløb!Q$13/Vandløb!$C$3)*Vandløb!$C$6/(Vandløb!$C$4*Vandløb!$C$3))*COS(6*PI()*$B16/Vandløb!$C$3)+EXP(-(7*PI())*(7*PI())*(Vandløb!Q$13/Vandløb!$C$3)*Vandløb!$C$6/(Vandløb!$C$4*Vandløb!$C$3))*COS(7*PI()*$B16/Vandløb!$C$3)+EXP(-(8*PI())*(8*PI())*(Vandløb!Q$13/Vandløb!$C$3)*Vandløb!$C$6/(Vandløb!$C$4*Vandløb!$C$3))*COS(8*PI()*$B16/Vandløb!$C$3)+EXP(-(9*PI())*(9*PI())*(Vandløb!Q$13/Vandløb!$C$3)*Vandløb!$C$6/(Vandløb!$C$4*Vandløb!$C$3))*COS(9*PI()*$B16/Vandløb!$C$3)+EXP(-(10*PI())*(10*PI())*(Vandløb!Q$13/Vandløb!$C$3)*Vandløb!$C$6/(Vandløb!$C$4*Vandløb!$C$3))*COS(10*PI()*$B16/Vandløb!$C$3))*2+1)*Vandløb!$C$7*Vandløb!$C$8/(Vandløb!$C$5+Vandløb!$C$7))/Vandløb!$C$8)</f>
        <v>67.715206881744166</v>
      </c>
      <c r="Q16" s="46">
        <f>1/((((+EXP(-(1*PI())*(1*PI())*(Vandløb!R$13/Vandløb!$C$3)*Vandløb!$C$6/(Vandløb!$C$4*Vandløb!$C$3))*COS(1*PI()*$B16/Vandløb!$C$3)+EXP(-(2*PI())*(2*PI())*(Vandløb!R$13/Vandløb!$C$3)*Vandløb!$C$6/(Vandløb!$C$4*Vandløb!$C$3))*COS(2*PI()*$B16/Vandløb!$C$3)+EXP(-(3*PI())*(3*PI())*(Vandløb!R$13/Vandløb!$C$3)*Vandløb!$C$6/(Vandløb!$C$4*Vandløb!$C$3))*COS(3*PI()*$B16/Vandløb!$C$3)+EXP(-(4*PI())*(4*PI())*(Vandløb!R$13/Vandløb!$C$3)*Vandløb!$C$6/(Vandløb!$C$4*Vandløb!$C$3))*COS(4*PI()*$B16/Vandløb!$C$3)+EXP(-(5*PI())*(5*PI())*(Vandløb!R$13/Vandløb!$C$3)*Vandløb!$C$6/(Vandløb!$C$4*Vandløb!$C$3))*COS(5*PI()*$B16/Vandløb!$C$3)+EXP(-(6*PI())*(6*PI())*(Vandløb!R$13/Vandløb!$C$3)*Vandløb!$C$6/(Vandløb!$C$4*Vandløb!$C$3))*COS(6*PI()*$B16/Vandløb!$C$3)+EXP(-(7*PI())*(7*PI())*(Vandløb!R$13/Vandløb!$C$3)*Vandløb!$C$6/(Vandløb!$C$4*Vandløb!$C$3))*COS(7*PI()*$B16/Vandløb!$C$3)+EXP(-(8*PI())*(8*PI())*(Vandløb!R$13/Vandløb!$C$3)*Vandløb!$C$6/(Vandløb!$C$4*Vandløb!$C$3))*COS(8*PI()*$B16/Vandløb!$C$3)+EXP(-(9*PI())*(9*PI())*(Vandløb!R$13/Vandløb!$C$3)*Vandløb!$C$6/(Vandløb!$C$4*Vandløb!$C$3))*COS(9*PI()*$B16/Vandløb!$C$3)+EXP(-(10*PI())*(10*PI())*(Vandløb!R$13/Vandløb!$C$3)*Vandløb!$C$6/(Vandløb!$C$4*Vandløb!$C$3))*COS(10*PI()*$B16/Vandløb!$C$3))*2+1)*Vandløb!$C$7*Vandløb!$C$8/(Vandløb!$C$5+Vandløb!$C$7))/Vandløb!$C$8)</f>
        <v>66.440682459214727</v>
      </c>
      <c r="R16" s="46">
        <f>1/((((+EXP(-(1*PI())*(1*PI())*(Vandløb!S$13/Vandløb!$C$3)*Vandløb!$C$6/(Vandløb!$C$4*Vandløb!$C$3))*COS(1*PI()*$B16/Vandløb!$C$3)+EXP(-(2*PI())*(2*PI())*(Vandløb!S$13/Vandløb!$C$3)*Vandløb!$C$6/(Vandløb!$C$4*Vandløb!$C$3))*COS(2*PI()*$B16/Vandløb!$C$3)+EXP(-(3*PI())*(3*PI())*(Vandløb!S$13/Vandløb!$C$3)*Vandløb!$C$6/(Vandløb!$C$4*Vandløb!$C$3))*COS(3*PI()*$B16/Vandløb!$C$3)+EXP(-(4*PI())*(4*PI())*(Vandløb!S$13/Vandløb!$C$3)*Vandløb!$C$6/(Vandløb!$C$4*Vandløb!$C$3))*COS(4*PI()*$B16/Vandløb!$C$3)+EXP(-(5*PI())*(5*PI())*(Vandløb!S$13/Vandløb!$C$3)*Vandløb!$C$6/(Vandløb!$C$4*Vandløb!$C$3))*COS(5*PI()*$B16/Vandløb!$C$3)+EXP(-(6*PI())*(6*PI())*(Vandløb!S$13/Vandløb!$C$3)*Vandløb!$C$6/(Vandløb!$C$4*Vandløb!$C$3))*COS(6*PI()*$B16/Vandløb!$C$3)+EXP(-(7*PI())*(7*PI())*(Vandløb!S$13/Vandløb!$C$3)*Vandløb!$C$6/(Vandløb!$C$4*Vandløb!$C$3))*COS(7*PI()*$B16/Vandløb!$C$3)+EXP(-(8*PI())*(8*PI())*(Vandløb!S$13/Vandløb!$C$3)*Vandløb!$C$6/(Vandløb!$C$4*Vandløb!$C$3))*COS(8*PI()*$B16/Vandløb!$C$3)+EXP(-(9*PI())*(9*PI())*(Vandløb!S$13/Vandløb!$C$3)*Vandløb!$C$6/(Vandløb!$C$4*Vandløb!$C$3))*COS(9*PI()*$B16/Vandløb!$C$3)+EXP(-(10*PI())*(10*PI())*(Vandløb!S$13/Vandløb!$C$3)*Vandløb!$C$6/(Vandløb!$C$4*Vandløb!$C$3))*COS(10*PI()*$B16/Vandløb!$C$3))*2+1)*Vandløb!$C$7*Vandløb!$C$8/(Vandløb!$C$5+Vandløb!$C$7))/Vandløb!$C$8)</f>
        <v>65.373144282966052</v>
      </c>
      <c r="S16" s="46">
        <f>1/((((+EXP(-(1*PI())*(1*PI())*(Vandløb!T$13/Vandløb!$C$3)*Vandløb!$C$6/(Vandløb!$C$4*Vandløb!$C$3))*COS(1*PI()*$B16/Vandløb!$C$3)+EXP(-(2*PI())*(2*PI())*(Vandløb!T$13/Vandløb!$C$3)*Vandløb!$C$6/(Vandløb!$C$4*Vandløb!$C$3))*COS(2*PI()*$B16/Vandløb!$C$3)+EXP(-(3*PI())*(3*PI())*(Vandløb!T$13/Vandløb!$C$3)*Vandløb!$C$6/(Vandløb!$C$4*Vandløb!$C$3))*COS(3*PI()*$B16/Vandløb!$C$3)+EXP(-(4*PI())*(4*PI())*(Vandløb!T$13/Vandløb!$C$3)*Vandløb!$C$6/(Vandløb!$C$4*Vandløb!$C$3))*COS(4*PI()*$B16/Vandløb!$C$3)+EXP(-(5*PI())*(5*PI())*(Vandløb!T$13/Vandløb!$C$3)*Vandløb!$C$6/(Vandløb!$C$4*Vandløb!$C$3))*COS(5*PI()*$B16/Vandløb!$C$3)+EXP(-(6*PI())*(6*PI())*(Vandløb!T$13/Vandløb!$C$3)*Vandløb!$C$6/(Vandløb!$C$4*Vandløb!$C$3))*COS(6*PI()*$B16/Vandløb!$C$3)+EXP(-(7*PI())*(7*PI())*(Vandløb!T$13/Vandløb!$C$3)*Vandløb!$C$6/(Vandløb!$C$4*Vandløb!$C$3))*COS(7*PI()*$B16/Vandløb!$C$3)+EXP(-(8*PI())*(8*PI())*(Vandløb!T$13/Vandløb!$C$3)*Vandløb!$C$6/(Vandløb!$C$4*Vandløb!$C$3))*COS(8*PI()*$B16/Vandløb!$C$3)+EXP(-(9*PI())*(9*PI())*(Vandløb!T$13/Vandløb!$C$3)*Vandløb!$C$6/(Vandløb!$C$4*Vandløb!$C$3))*COS(9*PI()*$B16/Vandløb!$C$3)+EXP(-(10*PI())*(10*PI())*(Vandløb!T$13/Vandløb!$C$3)*Vandløb!$C$6/(Vandløb!$C$4*Vandløb!$C$3))*COS(10*PI()*$B16/Vandløb!$C$3))*2+1)*Vandløb!$C$7*Vandløb!$C$8/(Vandløb!$C$5+Vandløb!$C$7))/Vandløb!$C$8)</f>
        <v>64.467874885764289</v>
      </c>
      <c r="T16" s="46">
        <f>1/((((+EXP(-(1*PI())*(1*PI())*(Vandløb!U$13/Vandløb!$C$3)*Vandløb!$C$6/(Vandløb!$C$4*Vandløb!$C$3))*COS(1*PI()*$B16/Vandløb!$C$3)+EXP(-(2*PI())*(2*PI())*(Vandløb!U$13/Vandløb!$C$3)*Vandløb!$C$6/(Vandløb!$C$4*Vandløb!$C$3))*COS(2*PI()*$B16/Vandløb!$C$3)+EXP(-(3*PI())*(3*PI())*(Vandløb!U$13/Vandløb!$C$3)*Vandløb!$C$6/(Vandløb!$C$4*Vandløb!$C$3))*COS(3*PI()*$B16/Vandløb!$C$3)+EXP(-(4*PI())*(4*PI())*(Vandløb!U$13/Vandløb!$C$3)*Vandløb!$C$6/(Vandløb!$C$4*Vandløb!$C$3))*COS(4*PI()*$B16/Vandløb!$C$3)+EXP(-(5*PI())*(5*PI())*(Vandløb!U$13/Vandløb!$C$3)*Vandløb!$C$6/(Vandløb!$C$4*Vandløb!$C$3))*COS(5*PI()*$B16/Vandløb!$C$3)+EXP(-(6*PI())*(6*PI())*(Vandløb!U$13/Vandløb!$C$3)*Vandløb!$C$6/(Vandløb!$C$4*Vandløb!$C$3))*COS(6*PI()*$B16/Vandløb!$C$3)+EXP(-(7*PI())*(7*PI())*(Vandløb!U$13/Vandløb!$C$3)*Vandløb!$C$6/(Vandløb!$C$4*Vandløb!$C$3))*COS(7*PI()*$B16/Vandløb!$C$3)+EXP(-(8*PI())*(8*PI())*(Vandløb!U$13/Vandløb!$C$3)*Vandløb!$C$6/(Vandløb!$C$4*Vandløb!$C$3))*COS(8*PI()*$B16/Vandløb!$C$3)+EXP(-(9*PI())*(9*PI())*(Vandløb!U$13/Vandløb!$C$3)*Vandløb!$C$6/(Vandløb!$C$4*Vandløb!$C$3))*COS(9*PI()*$B16/Vandløb!$C$3)+EXP(-(10*PI())*(10*PI())*(Vandløb!U$13/Vandløb!$C$3)*Vandløb!$C$6/(Vandløb!$C$4*Vandløb!$C$3))*COS(10*PI()*$B16/Vandløb!$C$3))*2+1)*Vandløb!$C$7*Vandløb!$C$8/(Vandløb!$C$5+Vandløb!$C$7))/Vandløb!$C$8)</f>
        <v>63.692906729350632</v>
      </c>
      <c r="U16" s="46">
        <f>1/((((+EXP(-(1*PI())*(1*PI())*(Vandløb!V$13/Vandløb!$C$3)*Vandløb!$C$6/(Vandløb!$C$4*Vandløb!$C$3))*COS(1*PI()*$B16/Vandløb!$C$3)+EXP(-(2*PI())*(2*PI())*(Vandløb!V$13/Vandløb!$C$3)*Vandløb!$C$6/(Vandløb!$C$4*Vandløb!$C$3))*COS(2*PI()*$B16/Vandløb!$C$3)+EXP(-(3*PI())*(3*PI())*(Vandløb!V$13/Vandløb!$C$3)*Vandløb!$C$6/(Vandløb!$C$4*Vandløb!$C$3))*COS(3*PI()*$B16/Vandløb!$C$3)+EXP(-(4*PI())*(4*PI())*(Vandløb!V$13/Vandløb!$C$3)*Vandløb!$C$6/(Vandløb!$C$4*Vandløb!$C$3))*COS(4*PI()*$B16/Vandløb!$C$3)+EXP(-(5*PI())*(5*PI())*(Vandløb!V$13/Vandløb!$C$3)*Vandløb!$C$6/(Vandløb!$C$4*Vandløb!$C$3))*COS(5*PI()*$B16/Vandløb!$C$3)+EXP(-(6*PI())*(6*PI())*(Vandløb!V$13/Vandløb!$C$3)*Vandløb!$C$6/(Vandløb!$C$4*Vandløb!$C$3))*COS(6*PI()*$B16/Vandløb!$C$3)+EXP(-(7*PI())*(7*PI())*(Vandløb!V$13/Vandløb!$C$3)*Vandløb!$C$6/(Vandløb!$C$4*Vandløb!$C$3))*COS(7*PI()*$B16/Vandløb!$C$3)+EXP(-(8*PI())*(8*PI())*(Vandløb!V$13/Vandløb!$C$3)*Vandløb!$C$6/(Vandløb!$C$4*Vandløb!$C$3))*COS(8*PI()*$B16/Vandløb!$C$3)+EXP(-(9*PI())*(9*PI())*(Vandløb!V$13/Vandløb!$C$3)*Vandløb!$C$6/(Vandløb!$C$4*Vandløb!$C$3))*COS(9*PI()*$B16/Vandløb!$C$3)+EXP(-(10*PI())*(10*PI())*(Vandløb!V$13/Vandløb!$C$3)*Vandløb!$C$6/(Vandløb!$C$4*Vandløb!$C$3))*COS(10*PI()*$B16/Vandløb!$C$3))*2+1)*Vandløb!$C$7*Vandløb!$C$8/(Vandløb!$C$5+Vandløb!$C$7))/Vandløb!$C$8)</f>
        <v>63.024624163296117</v>
      </c>
      <c r="V16" s="46">
        <f>1/((((+EXP(-(1*PI())*(1*PI())*(Vandløb!W$13/Vandløb!$C$3)*Vandløb!$C$6/(Vandløb!$C$4*Vandløb!$C$3))*COS(1*PI()*$B16/Vandløb!$C$3)+EXP(-(2*PI())*(2*PI())*(Vandløb!W$13/Vandløb!$C$3)*Vandløb!$C$6/(Vandløb!$C$4*Vandløb!$C$3))*COS(2*PI()*$B16/Vandløb!$C$3)+EXP(-(3*PI())*(3*PI())*(Vandløb!W$13/Vandløb!$C$3)*Vandløb!$C$6/(Vandløb!$C$4*Vandløb!$C$3))*COS(3*PI()*$B16/Vandløb!$C$3)+EXP(-(4*PI())*(4*PI())*(Vandløb!W$13/Vandløb!$C$3)*Vandløb!$C$6/(Vandløb!$C$4*Vandløb!$C$3))*COS(4*PI()*$B16/Vandløb!$C$3)+EXP(-(5*PI())*(5*PI())*(Vandløb!W$13/Vandløb!$C$3)*Vandløb!$C$6/(Vandløb!$C$4*Vandløb!$C$3))*COS(5*PI()*$B16/Vandløb!$C$3)+EXP(-(6*PI())*(6*PI())*(Vandløb!W$13/Vandløb!$C$3)*Vandløb!$C$6/(Vandløb!$C$4*Vandløb!$C$3))*COS(6*PI()*$B16/Vandløb!$C$3)+EXP(-(7*PI())*(7*PI())*(Vandløb!W$13/Vandløb!$C$3)*Vandløb!$C$6/(Vandløb!$C$4*Vandløb!$C$3))*COS(7*PI()*$B16/Vandløb!$C$3)+EXP(-(8*PI())*(8*PI())*(Vandløb!W$13/Vandløb!$C$3)*Vandløb!$C$6/(Vandløb!$C$4*Vandløb!$C$3))*COS(8*PI()*$B16/Vandløb!$C$3)+EXP(-(9*PI())*(9*PI())*(Vandløb!W$13/Vandløb!$C$3)*Vandløb!$C$6/(Vandløb!$C$4*Vandløb!$C$3))*COS(9*PI()*$B16/Vandløb!$C$3)+EXP(-(10*PI())*(10*PI())*(Vandløb!W$13/Vandløb!$C$3)*Vandløb!$C$6/(Vandløb!$C$4*Vandløb!$C$3))*COS(10*PI()*$B16/Vandløb!$C$3))*2+1)*Vandløb!$C$7*Vandløb!$C$8/(Vandløb!$C$5+Vandløb!$C$7))/Vandløb!$C$8)</f>
        <v>62.445062413836311</v>
      </c>
      <c r="W16" s="46">
        <f>1/((((+EXP(-(1*PI())*(1*PI())*(Vandløb!X$13/Vandløb!$C$3)*Vandløb!$C$6/(Vandløb!$C$4*Vandløb!$C$3))*COS(1*PI()*$B16/Vandløb!$C$3)+EXP(-(2*PI())*(2*PI())*(Vandløb!X$13/Vandløb!$C$3)*Vandløb!$C$6/(Vandløb!$C$4*Vandløb!$C$3))*COS(2*PI()*$B16/Vandløb!$C$3)+EXP(-(3*PI())*(3*PI())*(Vandløb!X$13/Vandløb!$C$3)*Vandløb!$C$6/(Vandløb!$C$4*Vandløb!$C$3))*COS(3*PI()*$B16/Vandløb!$C$3)+EXP(-(4*PI())*(4*PI())*(Vandløb!X$13/Vandløb!$C$3)*Vandløb!$C$6/(Vandløb!$C$4*Vandløb!$C$3))*COS(4*PI()*$B16/Vandløb!$C$3)+EXP(-(5*PI())*(5*PI())*(Vandløb!X$13/Vandløb!$C$3)*Vandløb!$C$6/(Vandløb!$C$4*Vandløb!$C$3))*COS(5*PI()*$B16/Vandløb!$C$3)+EXP(-(6*PI())*(6*PI())*(Vandløb!X$13/Vandløb!$C$3)*Vandløb!$C$6/(Vandløb!$C$4*Vandløb!$C$3))*COS(6*PI()*$B16/Vandløb!$C$3)+EXP(-(7*PI())*(7*PI())*(Vandløb!X$13/Vandløb!$C$3)*Vandløb!$C$6/(Vandløb!$C$4*Vandløb!$C$3))*COS(7*PI()*$B16/Vandløb!$C$3)+EXP(-(8*PI())*(8*PI())*(Vandløb!X$13/Vandløb!$C$3)*Vandløb!$C$6/(Vandløb!$C$4*Vandløb!$C$3))*COS(8*PI()*$B16/Vandløb!$C$3)+EXP(-(9*PI())*(9*PI())*(Vandløb!X$13/Vandløb!$C$3)*Vandløb!$C$6/(Vandløb!$C$4*Vandløb!$C$3))*COS(9*PI()*$B16/Vandløb!$C$3)+EXP(-(10*PI())*(10*PI())*(Vandløb!X$13/Vandløb!$C$3)*Vandløb!$C$6/(Vandløb!$C$4*Vandløb!$C$3))*COS(10*PI()*$B16/Vandløb!$C$3))*2+1)*Vandløb!$C$7*Vandløb!$C$8/(Vandløb!$C$5+Vandløb!$C$7))/Vandløb!$C$8)</f>
        <v>61.940201224383358</v>
      </c>
      <c r="X16" s="46">
        <f>1/((((+EXP(-(1*PI())*(1*PI())*(Vandløb!Y$13/Vandløb!$C$3)*Vandløb!$C$6/(Vandløb!$C$4*Vandløb!$C$3))*COS(1*PI()*$B16/Vandløb!$C$3)+EXP(-(2*PI())*(2*PI())*(Vandløb!Y$13/Vandløb!$C$3)*Vandløb!$C$6/(Vandløb!$C$4*Vandløb!$C$3))*COS(2*PI()*$B16/Vandløb!$C$3)+EXP(-(3*PI())*(3*PI())*(Vandløb!Y$13/Vandløb!$C$3)*Vandløb!$C$6/(Vandløb!$C$4*Vandløb!$C$3))*COS(3*PI()*$B16/Vandløb!$C$3)+EXP(-(4*PI())*(4*PI())*(Vandløb!Y$13/Vandløb!$C$3)*Vandløb!$C$6/(Vandløb!$C$4*Vandløb!$C$3))*COS(4*PI()*$B16/Vandløb!$C$3)+EXP(-(5*PI())*(5*PI())*(Vandløb!Y$13/Vandløb!$C$3)*Vandløb!$C$6/(Vandløb!$C$4*Vandløb!$C$3))*COS(5*PI()*$B16/Vandløb!$C$3)+EXP(-(6*PI())*(6*PI())*(Vandløb!Y$13/Vandløb!$C$3)*Vandløb!$C$6/(Vandløb!$C$4*Vandløb!$C$3))*COS(6*PI()*$B16/Vandløb!$C$3)+EXP(-(7*PI())*(7*PI())*(Vandløb!Y$13/Vandløb!$C$3)*Vandløb!$C$6/(Vandløb!$C$4*Vandløb!$C$3))*COS(7*PI()*$B16/Vandløb!$C$3)+EXP(-(8*PI())*(8*PI())*(Vandløb!Y$13/Vandløb!$C$3)*Vandløb!$C$6/(Vandløb!$C$4*Vandløb!$C$3))*COS(8*PI()*$B16/Vandløb!$C$3)+EXP(-(9*PI())*(9*PI())*(Vandløb!Y$13/Vandløb!$C$3)*Vandløb!$C$6/(Vandløb!$C$4*Vandløb!$C$3))*COS(9*PI()*$B16/Vandløb!$C$3)+EXP(-(10*PI())*(10*PI())*(Vandløb!Y$13/Vandløb!$C$3)*Vandløb!$C$6/(Vandløb!$C$4*Vandløb!$C$3))*COS(10*PI()*$B16/Vandløb!$C$3))*2+1)*Vandløb!$C$7*Vandløb!$C$8/(Vandløb!$C$5+Vandløb!$C$7))/Vandløb!$C$8)</f>
        <v>61.498856959124247</v>
      </c>
      <c r="Y16" s="46">
        <f>1/((((+EXP(-(1*PI())*(1*PI())*(Vandløb!Z$13/Vandløb!$C$3)*Vandløb!$C$6/(Vandløb!$C$4*Vandløb!$C$3))*COS(1*PI()*$B16/Vandløb!$C$3)+EXP(-(2*PI())*(2*PI())*(Vandløb!Z$13/Vandløb!$C$3)*Vandløb!$C$6/(Vandløb!$C$4*Vandløb!$C$3))*COS(2*PI()*$B16/Vandløb!$C$3)+EXP(-(3*PI())*(3*PI())*(Vandløb!Z$13/Vandløb!$C$3)*Vandløb!$C$6/(Vandløb!$C$4*Vandløb!$C$3))*COS(3*PI()*$B16/Vandløb!$C$3)+EXP(-(4*PI())*(4*PI())*(Vandløb!Z$13/Vandløb!$C$3)*Vandløb!$C$6/(Vandløb!$C$4*Vandløb!$C$3))*COS(4*PI()*$B16/Vandløb!$C$3)+EXP(-(5*PI())*(5*PI())*(Vandløb!Z$13/Vandløb!$C$3)*Vandløb!$C$6/(Vandløb!$C$4*Vandløb!$C$3))*COS(5*PI()*$B16/Vandløb!$C$3)+EXP(-(6*PI())*(6*PI())*(Vandløb!Z$13/Vandløb!$C$3)*Vandløb!$C$6/(Vandløb!$C$4*Vandløb!$C$3))*COS(6*PI()*$B16/Vandløb!$C$3)+EXP(-(7*PI())*(7*PI())*(Vandløb!Z$13/Vandløb!$C$3)*Vandløb!$C$6/(Vandløb!$C$4*Vandløb!$C$3))*COS(7*PI()*$B16/Vandløb!$C$3)+EXP(-(8*PI())*(8*PI())*(Vandløb!Z$13/Vandløb!$C$3)*Vandløb!$C$6/(Vandløb!$C$4*Vandløb!$C$3))*COS(8*PI()*$B16/Vandløb!$C$3)+EXP(-(9*PI())*(9*PI())*(Vandløb!Z$13/Vandløb!$C$3)*Vandløb!$C$6/(Vandløb!$C$4*Vandløb!$C$3))*COS(9*PI()*$B16/Vandløb!$C$3)+EXP(-(10*PI())*(10*PI())*(Vandløb!Z$13/Vandløb!$C$3)*Vandløb!$C$6/(Vandløb!$C$4*Vandløb!$C$3))*COS(10*PI()*$B16/Vandløb!$C$3))*2+1)*Vandløb!$C$7*Vandløb!$C$8/(Vandløb!$C$5+Vandløb!$C$7))/Vandløb!$C$8)</f>
        <v>61.111943596072038</v>
      </c>
      <c r="Z16" s="46">
        <f>1/((((+EXP(-(1*PI())*(1*PI())*(Vandløb!AA$13/Vandløb!$C$3)*Vandløb!$C$6/(Vandløb!$C$4*Vandløb!$C$3))*COS(1*PI()*$B16/Vandløb!$C$3)+EXP(-(2*PI())*(2*PI())*(Vandløb!AA$13/Vandløb!$C$3)*Vandløb!$C$6/(Vandløb!$C$4*Vandløb!$C$3))*COS(2*PI()*$B16/Vandløb!$C$3)+EXP(-(3*PI())*(3*PI())*(Vandløb!AA$13/Vandløb!$C$3)*Vandløb!$C$6/(Vandløb!$C$4*Vandløb!$C$3))*COS(3*PI()*$B16/Vandløb!$C$3)+EXP(-(4*PI())*(4*PI())*(Vandløb!AA$13/Vandløb!$C$3)*Vandløb!$C$6/(Vandløb!$C$4*Vandløb!$C$3))*COS(4*PI()*$B16/Vandløb!$C$3)+EXP(-(5*PI())*(5*PI())*(Vandløb!AA$13/Vandløb!$C$3)*Vandløb!$C$6/(Vandløb!$C$4*Vandløb!$C$3))*COS(5*PI()*$B16/Vandløb!$C$3)+EXP(-(6*PI())*(6*PI())*(Vandløb!AA$13/Vandløb!$C$3)*Vandløb!$C$6/(Vandløb!$C$4*Vandløb!$C$3))*COS(6*PI()*$B16/Vandløb!$C$3)+EXP(-(7*PI())*(7*PI())*(Vandløb!AA$13/Vandløb!$C$3)*Vandløb!$C$6/(Vandløb!$C$4*Vandløb!$C$3))*COS(7*PI()*$B16/Vandløb!$C$3)+EXP(-(8*PI())*(8*PI())*(Vandløb!AA$13/Vandløb!$C$3)*Vandløb!$C$6/(Vandløb!$C$4*Vandløb!$C$3))*COS(8*PI()*$B16/Vandløb!$C$3)+EXP(-(9*PI())*(9*PI())*(Vandløb!AA$13/Vandløb!$C$3)*Vandløb!$C$6/(Vandløb!$C$4*Vandløb!$C$3))*COS(9*PI()*$B16/Vandløb!$C$3)+EXP(-(10*PI())*(10*PI())*(Vandløb!AA$13/Vandløb!$C$3)*Vandløb!$C$6/(Vandløb!$C$4*Vandløb!$C$3))*COS(10*PI()*$B16/Vandløb!$C$3))*2+1)*Vandløb!$C$7*Vandløb!$C$8/(Vandløb!$C$5+Vandløb!$C$7))/Vandløb!$C$8)</f>
        <v>60.771966421946189</v>
      </c>
      <c r="AA16" s="46">
        <f>1/((((+EXP(-(1*PI())*(1*PI())*(Vandløb!AB$13/Vandløb!$C$3)*Vandløb!$C$6/(Vandløb!$C$4*Vandløb!$C$3))*COS(1*PI()*$B16/Vandløb!$C$3)+EXP(-(2*PI())*(2*PI())*(Vandløb!AB$13/Vandløb!$C$3)*Vandløb!$C$6/(Vandløb!$C$4*Vandløb!$C$3))*COS(2*PI()*$B16/Vandløb!$C$3)+EXP(-(3*PI())*(3*PI())*(Vandløb!AB$13/Vandløb!$C$3)*Vandløb!$C$6/(Vandløb!$C$4*Vandløb!$C$3))*COS(3*PI()*$B16/Vandløb!$C$3)+EXP(-(4*PI())*(4*PI())*(Vandløb!AB$13/Vandløb!$C$3)*Vandløb!$C$6/(Vandløb!$C$4*Vandløb!$C$3))*COS(4*PI()*$B16/Vandløb!$C$3)+EXP(-(5*PI())*(5*PI())*(Vandløb!AB$13/Vandløb!$C$3)*Vandløb!$C$6/(Vandløb!$C$4*Vandløb!$C$3))*COS(5*PI()*$B16/Vandløb!$C$3)+EXP(-(6*PI())*(6*PI())*(Vandløb!AB$13/Vandløb!$C$3)*Vandløb!$C$6/(Vandløb!$C$4*Vandløb!$C$3))*COS(6*PI()*$B16/Vandløb!$C$3)+EXP(-(7*PI())*(7*PI())*(Vandløb!AB$13/Vandløb!$C$3)*Vandløb!$C$6/(Vandløb!$C$4*Vandløb!$C$3))*COS(7*PI()*$B16/Vandløb!$C$3)+EXP(-(8*PI())*(8*PI())*(Vandløb!AB$13/Vandløb!$C$3)*Vandløb!$C$6/(Vandløb!$C$4*Vandløb!$C$3))*COS(8*PI()*$B16/Vandløb!$C$3)+EXP(-(9*PI())*(9*PI())*(Vandløb!AB$13/Vandløb!$C$3)*Vandløb!$C$6/(Vandløb!$C$4*Vandløb!$C$3))*COS(9*PI()*$B16/Vandløb!$C$3)+EXP(-(10*PI())*(10*PI())*(Vandløb!AB$13/Vandløb!$C$3)*Vandløb!$C$6/(Vandløb!$C$4*Vandløb!$C$3))*COS(10*PI()*$B16/Vandløb!$C$3))*2+1)*Vandløb!$C$7*Vandløb!$C$8/(Vandløb!$C$5+Vandløb!$C$7))/Vandløb!$C$8)</f>
        <v>60.472665901805243</v>
      </c>
      <c r="AB16" s="47">
        <f>1/((((+EXP(-(1*PI())*(1*PI())*(Vandløb!AC$13/Vandløb!$C$3)*Vandløb!$C$6/(Vandløb!$C$4*Vandløb!$C$3))*COS(1*PI()*$B16/Vandløb!$C$3)+EXP(-(2*PI())*(2*PI())*(Vandløb!AC$13/Vandløb!$C$3)*Vandløb!$C$6/(Vandløb!$C$4*Vandløb!$C$3))*COS(2*PI()*$B16/Vandløb!$C$3)+EXP(-(3*PI())*(3*PI())*(Vandløb!AC$13/Vandløb!$C$3)*Vandløb!$C$6/(Vandløb!$C$4*Vandløb!$C$3))*COS(3*PI()*$B16/Vandløb!$C$3)+EXP(-(4*PI())*(4*PI())*(Vandløb!AC$13/Vandløb!$C$3)*Vandløb!$C$6/(Vandløb!$C$4*Vandløb!$C$3))*COS(4*PI()*$B16/Vandløb!$C$3)+EXP(-(5*PI())*(5*PI())*(Vandløb!AC$13/Vandløb!$C$3)*Vandløb!$C$6/(Vandløb!$C$4*Vandløb!$C$3))*COS(5*PI()*$B16/Vandløb!$C$3)+EXP(-(6*PI())*(6*PI())*(Vandløb!AC$13/Vandløb!$C$3)*Vandløb!$C$6/(Vandløb!$C$4*Vandløb!$C$3))*COS(6*PI()*$B16/Vandløb!$C$3)+EXP(-(7*PI())*(7*PI())*(Vandløb!AC$13/Vandløb!$C$3)*Vandløb!$C$6/(Vandløb!$C$4*Vandløb!$C$3))*COS(7*PI()*$B16/Vandløb!$C$3)+EXP(-(8*PI())*(8*PI())*(Vandløb!AC$13/Vandløb!$C$3)*Vandløb!$C$6/(Vandløb!$C$4*Vandløb!$C$3))*COS(8*PI()*$B16/Vandløb!$C$3)+EXP(-(9*PI())*(9*PI())*(Vandløb!AC$13/Vandløb!$C$3)*Vandløb!$C$6/(Vandløb!$C$4*Vandløb!$C$3))*COS(9*PI()*$B16/Vandløb!$C$3)+EXP(-(10*PI())*(10*PI())*(Vandløb!AC$13/Vandløb!$C$3)*Vandløb!$C$6/(Vandløb!$C$4*Vandløb!$C$3))*COS(10*PI()*$B16/Vandløb!$C$3))*2+1)*Vandløb!$C$7*Vandløb!$C$8/(Vandløb!$C$5+Vandløb!$C$7))/Vandløb!$C$8)</f>
        <v>60.208760701563797</v>
      </c>
    </row>
    <row r="17" spans="2:28" x14ac:dyDescent="0.2">
      <c r="B17" s="35">
        <f>Vandløb!$K$9*13</f>
        <v>5.2</v>
      </c>
      <c r="C17" s="45">
        <f>1/((((+EXP(-(1*PI())*(1*PI())*(Vandløb!D$13/Vandløb!$C$3)*Vandløb!$C$6/(Vandløb!$C$4*Vandløb!$C$3))*COS(1*PI()*$B17/Vandløb!$C$3)+EXP(-(2*PI())*(2*PI())*(Vandløb!D$13/Vandløb!$C$3)*Vandløb!$C$6/(Vandløb!$C$4*Vandløb!$C$3))*COS(2*PI()*$B17/Vandløb!$C$3)+EXP(-(3*PI())*(3*PI())*(Vandløb!D$13/Vandløb!$C$3)*Vandløb!$C$6/(Vandløb!$C$4*Vandløb!$C$3))*COS(3*PI()*$B17/Vandløb!$C$3)+EXP(-(4*PI())*(4*PI())*(Vandløb!D$13/Vandløb!$C$3)*Vandløb!$C$6/(Vandløb!$C$4*Vandløb!$C$3))*COS(4*PI()*$B17/Vandløb!$C$3)+EXP(-(5*PI())*(5*PI())*(Vandløb!D$13/Vandløb!$C$3)*Vandløb!$C$6/(Vandløb!$C$4*Vandløb!$C$3))*COS(5*PI()*$B17/Vandløb!$C$3)+EXP(-(6*PI())*(6*PI())*(Vandløb!D$13/Vandløb!$C$3)*Vandløb!$C$6/(Vandløb!$C$4*Vandløb!$C$3))*COS(6*PI()*$B17/Vandløb!$C$3)+EXP(-(7*PI())*(7*PI())*(Vandløb!D$13/Vandløb!$C$3)*Vandløb!$C$6/(Vandløb!$C$4*Vandløb!$C$3))*COS(7*PI()*$B17/Vandløb!$C$3)+EXP(-(8*PI())*(8*PI())*(Vandløb!D$13/Vandløb!$C$3)*Vandløb!$C$6/(Vandløb!$C$4*Vandløb!$C$3))*COS(8*PI()*$B17/Vandløb!$C$3)+EXP(-(9*PI())*(9*PI())*(Vandløb!D$13/Vandløb!$C$3)*Vandløb!$C$6/(Vandløb!$C$4*Vandløb!$C$3))*COS(9*PI()*$B17/Vandløb!$C$3)+EXP(-(10*PI())*(10*PI())*(Vandløb!D$13/Vandløb!$C$3)*Vandløb!$C$6/(Vandløb!$C$4*Vandløb!$C$3))*COS(10*PI()*$B17/Vandløb!$C$3))*2+1)*Vandløb!$C$7*Vandløb!$C$8/(Vandløb!$C$5+Vandløb!$C$7))/Vandløb!$C$8)</f>
        <v>46898.947405854145</v>
      </c>
      <c r="D17" s="46">
        <f>1/((((+EXP(-(1*PI())*(1*PI())*(Vandløb!E$13/Vandløb!$C$3)*Vandløb!$C$6/(Vandløb!$C$4*Vandløb!$C$3))*COS(1*PI()*$B17/Vandløb!$C$3)+EXP(-(2*PI())*(2*PI())*(Vandløb!E$13/Vandløb!$C$3)*Vandløb!$C$6/(Vandløb!$C$4*Vandløb!$C$3))*COS(2*PI()*$B17/Vandløb!$C$3)+EXP(-(3*PI())*(3*PI())*(Vandløb!E$13/Vandløb!$C$3)*Vandløb!$C$6/(Vandløb!$C$4*Vandløb!$C$3))*COS(3*PI()*$B17/Vandløb!$C$3)+EXP(-(4*PI())*(4*PI())*(Vandløb!E$13/Vandløb!$C$3)*Vandløb!$C$6/(Vandløb!$C$4*Vandløb!$C$3))*COS(4*PI()*$B17/Vandløb!$C$3)+EXP(-(5*PI())*(5*PI())*(Vandløb!E$13/Vandløb!$C$3)*Vandløb!$C$6/(Vandløb!$C$4*Vandløb!$C$3))*COS(5*PI()*$B17/Vandløb!$C$3)+EXP(-(6*PI())*(6*PI())*(Vandløb!E$13/Vandløb!$C$3)*Vandløb!$C$6/(Vandløb!$C$4*Vandløb!$C$3))*COS(6*PI()*$B17/Vandløb!$C$3)+EXP(-(7*PI())*(7*PI())*(Vandløb!E$13/Vandløb!$C$3)*Vandløb!$C$6/(Vandløb!$C$4*Vandløb!$C$3))*COS(7*PI()*$B17/Vandløb!$C$3)+EXP(-(8*PI())*(8*PI())*(Vandløb!E$13/Vandløb!$C$3)*Vandløb!$C$6/(Vandløb!$C$4*Vandløb!$C$3))*COS(8*PI()*$B17/Vandløb!$C$3)+EXP(-(9*PI())*(9*PI())*(Vandløb!E$13/Vandløb!$C$3)*Vandløb!$C$6/(Vandløb!$C$4*Vandløb!$C$3))*COS(9*PI()*$B17/Vandløb!$C$3)+EXP(-(10*PI())*(10*PI())*(Vandløb!E$13/Vandløb!$C$3)*Vandløb!$C$6/(Vandløb!$C$4*Vandløb!$C$3))*COS(10*PI()*$B17/Vandløb!$C$3))*2+1)*Vandløb!$C$7*Vandløb!$C$8/(Vandløb!$C$5+Vandløb!$C$7))/Vandløb!$C$8)</f>
        <v>91411.301076640157</v>
      </c>
      <c r="E17" s="46">
        <f>1/((((+EXP(-(1*PI())*(1*PI())*(Vandløb!F$13/Vandløb!$C$3)*Vandløb!$C$6/(Vandløb!$C$4*Vandløb!$C$3))*COS(1*PI()*$B17/Vandløb!$C$3)+EXP(-(2*PI())*(2*PI())*(Vandløb!F$13/Vandløb!$C$3)*Vandløb!$C$6/(Vandløb!$C$4*Vandløb!$C$3))*COS(2*PI()*$B17/Vandløb!$C$3)+EXP(-(3*PI())*(3*PI())*(Vandløb!F$13/Vandløb!$C$3)*Vandløb!$C$6/(Vandløb!$C$4*Vandløb!$C$3))*COS(3*PI()*$B17/Vandløb!$C$3)+EXP(-(4*PI())*(4*PI())*(Vandløb!F$13/Vandløb!$C$3)*Vandløb!$C$6/(Vandløb!$C$4*Vandløb!$C$3))*COS(4*PI()*$B17/Vandløb!$C$3)+EXP(-(5*PI())*(5*PI())*(Vandløb!F$13/Vandløb!$C$3)*Vandløb!$C$6/(Vandløb!$C$4*Vandløb!$C$3))*COS(5*PI()*$B17/Vandløb!$C$3)+EXP(-(6*PI())*(6*PI())*(Vandløb!F$13/Vandløb!$C$3)*Vandløb!$C$6/(Vandløb!$C$4*Vandløb!$C$3))*COS(6*PI()*$B17/Vandløb!$C$3)+EXP(-(7*PI())*(7*PI())*(Vandløb!F$13/Vandløb!$C$3)*Vandløb!$C$6/(Vandløb!$C$4*Vandløb!$C$3))*COS(7*PI()*$B17/Vandløb!$C$3)+EXP(-(8*PI())*(8*PI())*(Vandløb!F$13/Vandløb!$C$3)*Vandløb!$C$6/(Vandløb!$C$4*Vandløb!$C$3))*COS(8*PI()*$B17/Vandløb!$C$3)+EXP(-(9*PI())*(9*PI())*(Vandløb!F$13/Vandløb!$C$3)*Vandløb!$C$6/(Vandløb!$C$4*Vandløb!$C$3))*COS(9*PI()*$B17/Vandløb!$C$3)+EXP(-(10*PI())*(10*PI())*(Vandløb!F$13/Vandløb!$C$3)*Vandløb!$C$6/(Vandløb!$C$4*Vandløb!$C$3))*COS(10*PI()*$B17/Vandløb!$C$3))*2+1)*Vandløb!$C$7*Vandløb!$C$8/(Vandløb!$C$5+Vandløb!$C$7))/Vandløb!$C$8)</f>
        <v>1429.7077494187574</v>
      </c>
      <c r="F17" s="46">
        <f>1/((((+EXP(-(1*PI())*(1*PI())*(Vandløb!G$13/Vandløb!$C$3)*Vandløb!$C$6/(Vandløb!$C$4*Vandløb!$C$3))*COS(1*PI()*$B17/Vandløb!$C$3)+EXP(-(2*PI())*(2*PI())*(Vandløb!G$13/Vandløb!$C$3)*Vandløb!$C$6/(Vandløb!$C$4*Vandløb!$C$3))*COS(2*PI()*$B17/Vandløb!$C$3)+EXP(-(3*PI())*(3*PI())*(Vandløb!G$13/Vandløb!$C$3)*Vandløb!$C$6/(Vandløb!$C$4*Vandløb!$C$3))*COS(3*PI()*$B17/Vandløb!$C$3)+EXP(-(4*PI())*(4*PI())*(Vandløb!G$13/Vandløb!$C$3)*Vandløb!$C$6/(Vandløb!$C$4*Vandløb!$C$3))*COS(4*PI()*$B17/Vandløb!$C$3)+EXP(-(5*PI())*(5*PI())*(Vandløb!G$13/Vandløb!$C$3)*Vandløb!$C$6/(Vandløb!$C$4*Vandløb!$C$3))*COS(5*PI()*$B17/Vandløb!$C$3)+EXP(-(6*PI())*(6*PI())*(Vandløb!G$13/Vandløb!$C$3)*Vandløb!$C$6/(Vandløb!$C$4*Vandløb!$C$3))*COS(6*PI()*$B17/Vandløb!$C$3)+EXP(-(7*PI())*(7*PI())*(Vandløb!G$13/Vandløb!$C$3)*Vandløb!$C$6/(Vandløb!$C$4*Vandløb!$C$3))*COS(7*PI()*$B17/Vandløb!$C$3)+EXP(-(8*PI())*(8*PI())*(Vandløb!G$13/Vandløb!$C$3)*Vandløb!$C$6/(Vandløb!$C$4*Vandløb!$C$3))*COS(8*PI()*$B17/Vandløb!$C$3)+EXP(-(9*PI())*(9*PI())*(Vandløb!G$13/Vandløb!$C$3)*Vandløb!$C$6/(Vandløb!$C$4*Vandløb!$C$3))*COS(9*PI()*$B17/Vandløb!$C$3)+EXP(-(10*PI())*(10*PI())*(Vandløb!G$13/Vandløb!$C$3)*Vandløb!$C$6/(Vandløb!$C$4*Vandløb!$C$3))*COS(10*PI()*$B17/Vandløb!$C$3))*2+1)*Vandløb!$C$7*Vandløb!$C$8/(Vandløb!$C$5+Vandløb!$C$7))/Vandløb!$C$8)</f>
        <v>389.82133863443806</v>
      </c>
      <c r="G17" s="46">
        <f>1/((((+EXP(-(1*PI())*(1*PI())*(Vandløb!H$13/Vandløb!$C$3)*Vandløb!$C$6/(Vandløb!$C$4*Vandløb!$C$3))*COS(1*PI()*$B17/Vandløb!$C$3)+EXP(-(2*PI())*(2*PI())*(Vandløb!H$13/Vandløb!$C$3)*Vandløb!$C$6/(Vandløb!$C$4*Vandløb!$C$3))*COS(2*PI()*$B17/Vandløb!$C$3)+EXP(-(3*PI())*(3*PI())*(Vandløb!H$13/Vandløb!$C$3)*Vandløb!$C$6/(Vandløb!$C$4*Vandløb!$C$3))*COS(3*PI()*$B17/Vandløb!$C$3)+EXP(-(4*PI())*(4*PI())*(Vandløb!H$13/Vandløb!$C$3)*Vandløb!$C$6/(Vandløb!$C$4*Vandløb!$C$3))*COS(4*PI()*$B17/Vandløb!$C$3)+EXP(-(5*PI())*(5*PI())*(Vandløb!H$13/Vandløb!$C$3)*Vandløb!$C$6/(Vandløb!$C$4*Vandløb!$C$3))*COS(5*PI()*$B17/Vandløb!$C$3)+EXP(-(6*PI())*(6*PI())*(Vandløb!H$13/Vandløb!$C$3)*Vandløb!$C$6/(Vandløb!$C$4*Vandløb!$C$3))*COS(6*PI()*$B17/Vandløb!$C$3)+EXP(-(7*PI())*(7*PI())*(Vandløb!H$13/Vandløb!$C$3)*Vandløb!$C$6/(Vandløb!$C$4*Vandløb!$C$3))*COS(7*PI()*$B17/Vandløb!$C$3)+EXP(-(8*PI())*(8*PI())*(Vandløb!H$13/Vandløb!$C$3)*Vandløb!$C$6/(Vandløb!$C$4*Vandløb!$C$3))*COS(8*PI()*$B17/Vandløb!$C$3)+EXP(-(9*PI())*(9*PI())*(Vandløb!H$13/Vandløb!$C$3)*Vandløb!$C$6/(Vandløb!$C$4*Vandløb!$C$3))*COS(9*PI()*$B17/Vandløb!$C$3)+EXP(-(10*PI())*(10*PI())*(Vandløb!H$13/Vandløb!$C$3)*Vandløb!$C$6/(Vandløb!$C$4*Vandløb!$C$3))*COS(10*PI()*$B17/Vandløb!$C$3))*2+1)*Vandløb!$C$7*Vandløb!$C$8/(Vandløb!$C$5+Vandløb!$C$7))/Vandløb!$C$8)</f>
        <v>212.2774716637455</v>
      </c>
      <c r="H17" s="46">
        <f>1/((((+EXP(-(1*PI())*(1*PI())*(Vandløb!I$13/Vandløb!$C$3)*Vandløb!$C$6/(Vandløb!$C$4*Vandløb!$C$3))*COS(1*PI()*$B17/Vandløb!$C$3)+EXP(-(2*PI())*(2*PI())*(Vandløb!I$13/Vandløb!$C$3)*Vandløb!$C$6/(Vandløb!$C$4*Vandløb!$C$3))*COS(2*PI()*$B17/Vandløb!$C$3)+EXP(-(3*PI())*(3*PI())*(Vandløb!I$13/Vandløb!$C$3)*Vandløb!$C$6/(Vandløb!$C$4*Vandløb!$C$3))*COS(3*PI()*$B17/Vandløb!$C$3)+EXP(-(4*PI())*(4*PI())*(Vandløb!I$13/Vandløb!$C$3)*Vandløb!$C$6/(Vandløb!$C$4*Vandløb!$C$3))*COS(4*PI()*$B17/Vandløb!$C$3)+EXP(-(5*PI())*(5*PI())*(Vandløb!I$13/Vandløb!$C$3)*Vandløb!$C$6/(Vandløb!$C$4*Vandløb!$C$3))*COS(5*PI()*$B17/Vandløb!$C$3)+EXP(-(6*PI())*(6*PI())*(Vandløb!I$13/Vandløb!$C$3)*Vandløb!$C$6/(Vandløb!$C$4*Vandløb!$C$3))*COS(6*PI()*$B17/Vandløb!$C$3)+EXP(-(7*PI())*(7*PI())*(Vandløb!I$13/Vandløb!$C$3)*Vandløb!$C$6/(Vandløb!$C$4*Vandløb!$C$3))*COS(7*PI()*$B17/Vandløb!$C$3)+EXP(-(8*PI())*(8*PI())*(Vandløb!I$13/Vandløb!$C$3)*Vandløb!$C$6/(Vandløb!$C$4*Vandløb!$C$3))*COS(8*PI()*$B17/Vandløb!$C$3)+EXP(-(9*PI())*(9*PI())*(Vandløb!I$13/Vandløb!$C$3)*Vandløb!$C$6/(Vandløb!$C$4*Vandløb!$C$3))*COS(9*PI()*$B17/Vandløb!$C$3)+EXP(-(10*PI())*(10*PI())*(Vandløb!I$13/Vandløb!$C$3)*Vandløb!$C$6/(Vandløb!$C$4*Vandløb!$C$3))*COS(10*PI()*$B17/Vandløb!$C$3))*2+1)*Vandløb!$C$7*Vandløb!$C$8/(Vandløb!$C$5+Vandløb!$C$7))/Vandløb!$C$8)</f>
        <v>150.93186619660349</v>
      </c>
      <c r="I17" s="46">
        <f>1/((((+EXP(-(1*PI())*(1*PI())*(Vandløb!J$13/Vandløb!$C$3)*Vandløb!$C$6/(Vandløb!$C$4*Vandløb!$C$3))*COS(1*PI()*$B17/Vandløb!$C$3)+EXP(-(2*PI())*(2*PI())*(Vandløb!J$13/Vandløb!$C$3)*Vandløb!$C$6/(Vandløb!$C$4*Vandløb!$C$3))*COS(2*PI()*$B17/Vandløb!$C$3)+EXP(-(3*PI())*(3*PI())*(Vandløb!J$13/Vandløb!$C$3)*Vandløb!$C$6/(Vandløb!$C$4*Vandløb!$C$3))*COS(3*PI()*$B17/Vandløb!$C$3)+EXP(-(4*PI())*(4*PI())*(Vandløb!J$13/Vandløb!$C$3)*Vandløb!$C$6/(Vandløb!$C$4*Vandløb!$C$3))*COS(4*PI()*$B17/Vandløb!$C$3)+EXP(-(5*PI())*(5*PI())*(Vandløb!J$13/Vandløb!$C$3)*Vandløb!$C$6/(Vandløb!$C$4*Vandløb!$C$3))*COS(5*PI()*$B17/Vandløb!$C$3)+EXP(-(6*PI())*(6*PI())*(Vandløb!J$13/Vandløb!$C$3)*Vandløb!$C$6/(Vandløb!$C$4*Vandløb!$C$3))*COS(6*PI()*$B17/Vandløb!$C$3)+EXP(-(7*PI())*(7*PI())*(Vandløb!J$13/Vandløb!$C$3)*Vandløb!$C$6/(Vandløb!$C$4*Vandløb!$C$3))*COS(7*PI()*$B17/Vandløb!$C$3)+EXP(-(8*PI())*(8*PI())*(Vandløb!J$13/Vandløb!$C$3)*Vandløb!$C$6/(Vandløb!$C$4*Vandløb!$C$3))*COS(8*PI()*$B17/Vandløb!$C$3)+EXP(-(9*PI())*(9*PI())*(Vandløb!J$13/Vandløb!$C$3)*Vandløb!$C$6/(Vandløb!$C$4*Vandløb!$C$3))*COS(9*PI()*$B17/Vandløb!$C$3)+EXP(-(10*PI())*(10*PI())*(Vandløb!J$13/Vandløb!$C$3)*Vandløb!$C$6/(Vandløb!$C$4*Vandløb!$C$3))*COS(10*PI()*$B17/Vandløb!$C$3))*2+1)*Vandløb!$C$7*Vandløb!$C$8/(Vandløb!$C$5+Vandløb!$C$7))/Vandløb!$C$8)</f>
        <v>121.90250990108255</v>
      </c>
      <c r="J17" s="46">
        <f>1/((((+EXP(-(1*PI())*(1*PI())*(Vandløb!K$13/Vandløb!$C$3)*Vandløb!$C$6/(Vandløb!$C$4*Vandløb!$C$3))*COS(1*PI()*$B17/Vandløb!$C$3)+EXP(-(2*PI())*(2*PI())*(Vandløb!K$13/Vandløb!$C$3)*Vandløb!$C$6/(Vandløb!$C$4*Vandløb!$C$3))*COS(2*PI()*$B17/Vandløb!$C$3)+EXP(-(3*PI())*(3*PI())*(Vandløb!K$13/Vandløb!$C$3)*Vandløb!$C$6/(Vandløb!$C$4*Vandløb!$C$3))*COS(3*PI()*$B17/Vandløb!$C$3)+EXP(-(4*PI())*(4*PI())*(Vandløb!K$13/Vandløb!$C$3)*Vandløb!$C$6/(Vandløb!$C$4*Vandløb!$C$3))*COS(4*PI()*$B17/Vandløb!$C$3)+EXP(-(5*PI())*(5*PI())*(Vandløb!K$13/Vandløb!$C$3)*Vandløb!$C$6/(Vandløb!$C$4*Vandløb!$C$3))*COS(5*PI()*$B17/Vandløb!$C$3)+EXP(-(6*PI())*(6*PI())*(Vandløb!K$13/Vandløb!$C$3)*Vandløb!$C$6/(Vandløb!$C$4*Vandløb!$C$3))*COS(6*PI()*$B17/Vandløb!$C$3)+EXP(-(7*PI())*(7*PI())*(Vandløb!K$13/Vandløb!$C$3)*Vandløb!$C$6/(Vandløb!$C$4*Vandløb!$C$3))*COS(7*PI()*$B17/Vandløb!$C$3)+EXP(-(8*PI())*(8*PI())*(Vandløb!K$13/Vandløb!$C$3)*Vandløb!$C$6/(Vandløb!$C$4*Vandløb!$C$3))*COS(8*PI()*$B17/Vandløb!$C$3)+EXP(-(9*PI())*(9*PI())*(Vandløb!K$13/Vandløb!$C$3)*Vandløb!$C$6/(Vandløb!$C$4*Vandløb!$C$3))*COS(9*PI()*$B17/Vandløb!$C$3)+EXP(-(10*PI())*(10*PI())*(Vandløb!K$13/Vandløb!$C$3)*Vandløb!$C$6/(Vandløb!$C$4*Vandløb!$C$3))*COS(10*PI()*$B17/Vandløb!$C$3))*2+1)*Vandløb!$C$7*Vandløb!$C$8/(Vandløb!$C$5+Vandløb!$C$7))/Vandløb!$C$8)</f>
        <v>105.49130612667933</v>
      </c>
      <c r="K17" s="46">
        <f>1/((((+EXP(-(1*PI())*(1*PI())*(Vandløb!L$13/Vandløb!$C$3)*Vandløb!$C$6/(Vandløb!$C$4*Vandløb!$C$3))*COS(1*PI()*$B17/Vandløb!$C$3)+EXP(-(2*PI())*(2*PI())*(Vandløb!L$13/Vandløb!$C$3)*Vandløb!$C$6/(Vandløb!$C$4*Vandløb!$C$3))*COS(2*PI()*$B17/Vandløb!$C$3)+EXP(-(3*PI())*(3*PI())*(Vandløb!L$13/Vandløb!$C$3)*Vandløb!$C$6/(Vandløb!$C$4*Vandløb!$C$3))*COS(3*PI()*$B17/Vandløb!$C$3)+EXP(-(4*PI())*(4*PI())*(Vandløb!L$13/Vandløb!$C$3)*Vandløb!$C$6/(Vandløb!$C$4*Vandløb!$C$3))*COS(4*PI()*$B17/Vandløb!$C$3)+EXP(-(5*PI())*(5*PI())*(Vandløb!L$13/Vandløb!$C$3)*Vandløb!$C$6/(Vandløb!$C$4*Vandløb!$C$3))*COS(5*PI()*$B17/Vandløb!$C$3)+EXP(-(6*PI())*(6*PI())*(Vandløb!L$13/Vandløb!$C$3)*Vandløb!$C$6/(Vandløb!$C$4*Vandløb!$C$3))*COS(6*PI()*$B17/Vandløb!$C$3)+EXP(-(7*PI())*(7*PI())*(Vandløb!L$13/Vandløb!$C$3)*Vandløb!$C$6/(Vandløb!$C$4*Vandløb!$C$3))*COS(7*PI()*$B17/Vandløb!$C$3)+EXP(-(8*PI())*(8*PI())*(Vandløb!L$13/Vandløb!$C$3)*Vandløb!$C$6/(Vandløb!$C$4*Vandløb!$C$3))*COS(8*PI()*$B17/Vandløb!$C$3)+EXP(-(9*PI())*(9*PI())*(Vandløb!L$13/Vandløb!$C$3)*Vandløb!$C$6/(Vandløb!$C$4*Vandløb!$C$3))*COS(9*PI()*$B17/Vandløb!$C$3)+EXP(-(10*PI())*(10*PI())*(Vandløb!L$13/Vandløb!$C$3)*Vandløb!$C$6/(Vandløb!$C$4*Vandløb!$C$3))*COS(10*PI()*$B17/Vandløb!$C$3))*2+1)*Vandløb!$C$7*Vandløb!$C$8/(Vandløb!$C$5+Vandløb!$C$7))/Vandløb!$C$8)</f>
        <v>95.082150651278056</v>
      </c>
      <c r="L17" s="46">
        <f>1/((((+EXP(-(1*PI())*(1*PI())*(Vandløb!M$13/Vandløb!$C$3)*Vandløb!$C$6/(Vandløb!$C$4*Vandløb!$C$3))*COS(1*PI()*$B17/Vandløb!$C$3)+EXP(-(2*PI())*(2*PI())*(Vandløb!M$13/Vandløb!$C$3)*Vandløb!$C$6/(Vandløb!$C$4*Vandløb!$C$3))*COS(2*PI()*$B17/Vandløb!$C$3)+EXP(-(3*PI())*(3*PI())*(Vandløb!M$13/Vandløb!$C$3)*Vandløb!$C$6/(Vandløb!$C$4*Vandløb!$C$3))*COS(3*PI()*$B17/Vandløb!$C$3)+EXP(-(4*PI())*(4*PI())*(Vandløb!M$13/Vandløb!$C$3)*Vandløb!$C$6/(Vandløb!$C$4*Vandløb!$C$3))*COS(4*PI()*$B17/Vandløb!$C$3)+EXP(-(5*PI())*(5*PI())*(Vandløb!M$13/Vandløb!$C$3)*Vandløb!$C$6/(Vandløb!$C$4*Vandløb!$C$3))*COS(5*PI()*$B17/Vandløb!$C$3)+EXP(-(6*PI())*(6*PI())*(Vandløb!M$13/Vandløb!$C$3)*Vandløb!$C$6/(Vandløb!$C$4*Vandløb!$C$3))*COS(6*PI()*$B17/Vandløb!$C$3)+EXP(-(7*PI())*(7*PI())*(Vandløb!M$13/Vandløb!$C$3)*Vandløb!$C$6/(Vandløb!$C$4*Vandløb!$C$3))*COS(7*PI()*$B17/Vandløb!$C$3)+EXP(-(8*PI())*(8*PI())*(Vandløb!M$13/Vandløb!$C$3)*Vandløb!$C$6/(Vandløb!$C$4*Vandløb!$C$3))*COS(8*PI()*$B17/Vandløb!$C$3)+EXP(-(9*PI())*(9*PI())*(Vandløb!M$13/Vandløb!$C$3)*Vandløb!$C$6/(Vandløb!$C$4*Vandløb!$C$3))*COS(9*PI()*$B17/Vandløb!$C$3)+EXP(-(10*PI())*(10*PI())*(Vandløb!M$13/Vandløb!$C$3)*Vandløb!$C$6/(Vandløb!$C$4*Vandløb!$C$3))*COS(10*PI()*$B17/Vandløb!$C$3))*2+1)*Vandløb!$C$7*Vandløb!$C$8/(Vandløb!$C$5+Vandløb!$C$7))/Vandløb!$C$8)</f>
        <v>87.927502056950942</v>
      </c>
      <c r="M17" s="46">
        <f>1/((((+EXP(-(1*PI())*(1*PI())*(Vandløb!N$13/Vandløb!$C$3)*Vandløb!$C$6/(Vandløb!$C$4*Vandløb!$C$3))*COS(1*PI()*$B17/Vandløb!$C$3)+EXP(-(2*PI())*(2*PI())*(Vandløb!N$13/Vandløb!$C$3)*Vandløb!$C$6/(Vandløb!$C$4*Vandløb!$C$3))*COS(2*PI()*$B17/Vandløb!$C$3)+EXP(-(3*PI())*(3*PI())*(Vandløb!N$13/Vandløb!$C$3)*Vandløb!$C$6/(Vandløb!$C$4*Vandløb!$C$3))*COS(3*PI()*$B17/Vandløb!$C$3)+EXP(-(4*PI())*(4*PI())*(Vandløb!N$13/Vandløb!$C$3)*Vandløb!$C$6/(Vandløb!$C$4*Vandløb!$C$3))*COS(4*PI()*$B17/Vandløb!$C$3)+EXP(-(5*PI())*(5*PI())*(Vandløb!N$13/Vandløb!$C$3)*Vandløb!$C$6/(Vandløb!$C$4*Vandløb!$C$3))*COS(5*PI()*$B17/Vandløb!$C$3)+EXP(-(6*PI())*(6*PI())*(Vandløb!N$13/Vandløb!$C$3)*Vandløb!$C$6/(Vandløb!$C$4*Vandløb!$C$3))*COS(6*PI()*$B17/Vandløb!$C$3)+EXP(-(7*PI())*(7*PI())*(Vandløb!N$13/Vandløb!$C$3)*Vandløb!$C$6/(Vandløb!$C$4*Vandløb!$C$3))*COS(7*PI()*$B17/Vandløb!$C$3)+EXP(-(8*PI())*(8*PI())*(Vandløb!N$13/Vandløb!$C$3)*Vandløb!$C$6/(Vandløb!$C$4*Vandløb!$C$3))*COS(8*PI()*$B17/Vandløb!$C$3)+EXP(-(9*PI())*(9*PI())*(Vandløb!N$13/Vandløb!$C$3)*Vandløb!$C$6/(Vandløb!$C$4*Vandløb!$C$3))*COS(9*PI()*$B17/Vandløb!$C$3)+EXP(-(10*PI())*(10*PI())*(Vandløb!N$13/Vandløb!$C$3)*Vandløb!$C$6/(Vandløb!$C$4*Vandløb!$C$3))*COS(10*PI()*$B17/Vandløb!$C$3))*2+1)*Vandløb!$C$7*Vandløb!$C$8/(Vandløb!$C$5+Vandløb!$C$7))/Vandløb!$C$8)</f>
        <v>82.71383024486606</v>
      </c>
      <c r="N17" s="46">
        <f>1/((((+EXP(-(1*PI())*(1*PI())*(Vandløb!O$13/Vandløb!$C$3)*Vandløb!$C$6/(Vandløb!$C$4*Vandløb!$C$3))*COS(1*PI()*$B17/Vandløb!$C$3)+EXP(-(2*PI())*(2*PI())*(Vandløb!O$13/Vandløb!$C$3)*Vandløb!$C$6/(Vandløb!$C$4*Vandløb!$C$3))*COS(2*PI()*$B17/Vandløb!$C$3)+EXP(-(3*PI())*(3*PI())*(Vandløb!O$13/Vandløb!$C$3)*Vandløb!$C$6/(Vandløb!$C$4*Vandløb!$C$3))*COS(3*PI()*$B17/Vandløb!$C$3)+EXP(-(4*PI())*(4*PI())*(Vandløb!O$13/Vandløb!$C$3)*Vandløb!$C$6/(Vandløb!$C$4*Vandløb!$C$3))*COS(4*PI()*$B17/Vandløb!$C$3)+EXP(-(5*PI())*(5*PI())*(Vandløb!O$13/Vandløb!$C$3)*Vandløb!$C$6/(Vandløb!$C$4*Vandløb!$C$3))*COS(5*PI()*$B17/Vandløb!$C$3)+EXP(-(6*PI())*(6*PI())*(Vandløb!O$13/Vandløb!$C$3)*Vandløb!$C$6/(Vandløb!$C$4*Vandløb!$C$3))*COS(6*PI()*$B17/Vandløb!$C$3)+EXP(-(7*PI())*(7*PI())*(Vandløb!O$13/Vandløb!$C$3)*Vandløb!$C$6/(Vandløb!$C$4*Vandløb!$C$3))*COS(7*PI()*$B17/Vandløb!$C$3)+EXP(-(8*PI())*(8*PI())*(Vandløb!O$13/Vandløb!$C$3)*Vandløb!$C$6/(Vandløb!$C$4*Vandløb!$C$3))*COS(8*PI()*$B17/Vandløb!$C$3)+EXP(-(9*PI())*(9*PI())*(Vandløb!O$13/Vandløb!$C$3)*Vandløb!$C$6/(Vandløb!$C$4*Vandløb!$C$3))*COS(9*PI()*$B17/Vandløb!$C$3)+EXP(-(10*PI())*(10*PI())*(Vandløb!O$13/Vandløb!$C$3)*Vandløb!$C$6/(Vandløb!$C$4*Vandløb!$C$3))*COS(10*PI()*$B17/Vandløb!$C$3))*2+1)*Vandløb!$C$7*Vandløb!$C$8/(Vandløb!$C$5+Vandløb!$C$7))/Vandløb!$C$8)</f>
        <v>78.746058347786899</v>
      </c>
      <c r="O17" s="46">
        <f>1/((((+EXP(-(1*PI())*(1*PI())*(Vandløb!P$13/Vandløb!$C$3)*Vandløb!$C$6/(Vandløb!$C$4*Vandløb!$C$3))*COS(1*PI()*$B17/Vandløb!$C$3)+EXP(-(2*PI())*(2*PI())*(Vandløb!P$13/Vandløb!$C$3)*Vandløb!$C$6/(Vandløb!$C$4*Vandløb!$C$3))*COS(2*PI()*$B17/Vandløb!$C$3)+EXP(-(3*PI())*(3*PI())*(Vandløb!P$13/Vandløb!$C$3)*Vandløb!$C$6/(Vandløb!$C$4*Vandløb!$C$3))*COS(3*PI()*$B17/Vandløb!$C$3)+EXP(-(4*PI())*(4*PI())*(Vandløb!P$13/Vandløb!$C$3)*Vandløb!$C$6/(Vandløb!$C$4*Vandløb!$C$3))*COS(4*PI()*$B17/Vandløb!$C$3)+EXP(-(5*PI())*(5*PI())*(Vandløb!P$13/Vandløb!$C$3)*Vandløb!$C$6/(Vandløb!$C$4*Vandløb!$C$3))*COS(5*PI()*$B17/Vandløb!$C$3)+EXP(-(6*PI())*(6*PI())*(Vandløb!P$13/Vandløb!$C$3)*Vandløb!$C$6/(Vandløb!$C$4*Vandløb!$C$3))*COS(6*PI()*$B17/Vandløb!$C$3)+EXP(-(7*PI())*(7*PI())*(Vandløb!P$13/Vandløb!$C$3)*Vandløb!$C$6/(Vandløb!$C$4*Vandløb!$C$3))*COS(7*PI()*$B17/Vandløb!$C$3)+EXP(-(8*PI())*(8*PI())*(Vandløb!P$13/Vandløb!$C$3)*Vandløb!$C$6/(Vandløb!$C$4*Vandløb!$C$3))*COS(8*PI()*$B17/Vandløb!$C$3)+EXP(-(9*PI())*(9*PI())*(Vandløb!P$13/Vandløb!$C$3)*Vandløb!$C$6/(Vandløb!$C$4*Vandløb!$C$3))*COS(9*PI()*$B17/Vandløb!$C$3)+EXP(-(10*PI())*(10*PI())*(Vandløb!P$13/Vandløb!$C$3)*Vandløb!$C$6/(Vandløb!$C$4*Vandløb!$C$3))*COS(10*PI()*$B17/Vandløb!$C$3))*2+1)*Vandløb!$C$7*Vandløb!$C$8/(Vandløb!$C$5+Vandløb!$C$7))/Vandløb!$C$8)</f>
        <v>75.626404049525547</v>
      </c>
      <c r="P17" s="46">
        <f>1/((((+EXP(-(1*PI())*(1*PI())*(Vandløb!Q$13/Vandløb!$C$3)*Vandløb!$C$6/(Vandløb!$C$4*Vandløb!$C$3))*COS(1*PI()*$B17/Vandløb!$C$3)+EXP(-(2*PI())*(2*PI())*(Vandløb!Q$13/Vandløb!$C$3)*Vandløb!$C$6/(Vandløb!$C$4*Vandløb!$C$3))*COS(2*PI()*$B17/Vandløb!$C$3)+EXP(-(3*PI())*(3*PI())*(Vandløb!Q$13/Vandløb!$C$3)*Vandløb!$C$6/(Vandløb!$C$4*Vandløb!$C$3))*COS(3*PI()*$B17/Vandløb!$C$3)+EXP(-(4*PI())*(4*PI())*(Vandløb!Q$13/Vandløb!$C$3)*Vandløb!$C$6/(Vandløb!$C$4*Vandløb!$C$3))*COS(4*PI()*$B17/Vandløb!$C$3)+EXP(-(5*PI())*(5*PI())*(Vandløb!Q$13/Vandløb!$C$3)*Vandløb!$C$6/(Vandløb!$C$4*Vandløb!$C$3))*COS(5*PI()*$B17/Vandløb!$C$3)+EXP(-(6*PI())*(6*PI())*(Vandløb!Q$13/Vandløb!$C$3)*Vandløb!$C$6/(Vandløb!$C$4*Vandløb!$C$3))*COS(6*PI()*$B17/Vandløb!$C$3)+EXP(-(7*PI())*(7*PI())*(Vandløb!Q$13/Vandløb!$C$3)*Vandløb!$C$6/(Vandløb!$C$4*Vandløb!$C$3))*COS(7*PI()*$B17/Vandløb!$C$3)+EXP(-(8*PI())*(8*PI())*(Vandløb!Q$13/Vandløb!$C$3)*Vandløb!$C$6/(Vandløb!$C$4*Vandløb!$C$3))*COS(8*PI()*$B17/Vandløb!$C$3)+EXP(-(9*PI())*(9*PI())*(Vandløb!Q$13/Vandløb!$C$3)*Vandløb!$C$6/(Vandløb!$C$4*Vandløb!$C$3))*COS(9*PI()*$B17/Vandløb!$C$3)+EXP(-(10*PI())*(10*PI())*(Vandløb!Q$13/Vandløb!$C$3)*Vandløb!$C$6/(Vandløb!$C$4*Vandløb!$C$3))*COS(10*PI()*$B17/Vandløb!$C$3))*2+1)*Vandløb!$C$7*Vandløb!$C$8/(Vandløb!$C$5+Vandløb!$C$7))/Vandløb!$C$8)</f>
        <v>73.11225758183042</v>
      </c>
      <c r="Q17" s="46">
        <f>1/((((+EXP(-(1*PI())*(1*PI())*(Vandløb!R$13/Vandløb!$C$3)*Vandløb!$C$6/(Vandløb!$C$4*Vandløb!$C$3))*COS(1*PI()*$B17/Vandløb!$C$3)+EXP(-(2*PI())*(2*PI())*(Vandløb!R$13/Vandløb!$C$3)*Vandløb!$C$6/(Vandløb!$C$4*Vandløb!$C$3))*COS(2*PI()*$B17/Vandløb!$C$3)+EXP(-(3*PI())*(3*PI())*(Vandløb!R$13/Vandløb!$C$3)*Vandløb!$C$6/(Vandløb!$C$4*Vandløb!$C$3))*COS(3*PI()*$B17/Vandløb!$C$3)+EXP(-(4*PI())*(4*PI())*(Vandløb!R$13/Vandløb!$C$3)*Vandløb!$C$6/(Vandløb!$C$4*Vandløb!$C$3))*COS(4*PI()*$B17/Vandløb!$C$3)+EXP(-(5*PI())*(5*PI())*(Vandløb!R$13/Vandløb!$C$3)*Vandløb!$C$6/(Vandløb!$C$4*Vandløb!$C$3))*COS(5*PI()*$B17/Vandløb!$C$3)+EXP(-(6*PI())*(6*PI())*(Vandløb!R$13/Vandløb!$C$3)*Vandløb!$C$6/(Vandløb!$C$4*Vandløb!$C$3))*COS(6*PI()*$B17/Vandløb!$C$3)+EXP(-(7*PI())*(7*PI())*(Vandløb!R$13/Vandløb!$C$3)*Vandløb!$C$6/(Vandløb!$C$4*Vandløb!$C$3))*COS(7*PI()*$B17/Vandløb!$C$3)+EXP(-(8*PI())*(8*PI())*(Vandløb!R$13/Vandløb!$C$3)*Vandløb!$C$6/(Vandløb!$C$4*Vandløb!$C$3))*COS(8*PI()*$B17/Vandløb!$C$3)+EXP(-(9*PI())*(9*PI())*(Vandløb!R$13/Vandløb!$C$3)*Vandløb!$C$6/(Vandløb!$C$4*Vandløb!$C$3))*COS(9*PI()*$B17/Vandløb!$C$3)+EXP(-(10*PI())*(10*PI())*(Vandløb!R$13/Vandløb!$C$3)*Vandløb!$C$6/(Vandløb!$C$4*Vandløb!$C$3))*COS(10*PI()*$B17/Vandløb!$C$3))*2+1)*Vandløb!$C$7*Vandløb!$C$8/(Vandløb!$C$5+Vandløb!$C$7))/Vandløb!$C$8)</f>
        <v>71.04750209311581</v>
      </c>
      <c r="R17" s="46">
        <f>1/((((+EXP(-(1*PI())*(1*PI())*(Vandløb!S$13/Vandløb!$C$3)*Vandløb!$C$6/(Vandløb!$C$4*Vandløb!$C$3))*COS(1*PI()*$B17/Vandløb!$C$3)+EXP(-(2*PI())*(2*PI())*(Vandløb!S$13/Vandløb!$C$3)*Vandløb!$C$6/(Vandløb!$C$4*Vandløb!$C$3))*COS(2*PI()*$B17/Vandløb!$C$3)+EXP(-(3*PI())*(3*PI())*(Vandløb!S$13/Vandløb!$C$3)*Vandløb!$C$6/(Vandløb!$C$4*Vandløb!$C$3))*COS(3*PI()*$B17/Vandløb!$C$3)+EXP(-(4*PI())*(4*PI())*(Vandløb!S$13/Vandløb!$C$3)*Vandløb!$C$6/(Vandløb!$C$4*Vandløb!$C$3))*COS(4*PI()*$B17/Vandløb!$C$3)+EXP(-(5*PI())*(5*PI())*(Vandløb!S$13/Vandløb!$C$3)*Vandløb!$C$6/(Vandløb!$C$4*Vandløb!$C$3))*COS(5*PI()*$B17/Vandløb!$C$3)+EXP(-(6*PI())*(6*PI())*(Vandløb!S$13/Vandløb!$C$3)*Vandløb!$C$6/(Vandløb!$C$4*Vandløb!$C$3))*COS(6*PI()*$B17/Vandløb!$C$3)+EXP(-(7*PI())*(7*PI())*(Vandløb!S$13/Vandløb!$C$3)*Vandløb!$C$6/(Vandløb!$C$4*Vandløb!$C$3))*COS(7*PI()*$B17/Vandløb!$C$3)+EXP(-(8*PI())*(8*PI())*(Vandløb!S$13/Vandløb!$C$3)*Vandløb!$C$6/(Vandløb!$C$4*Vandløb!$C$3))*COS(8*PI()*$B17/Vandløb!$C$3)+EXP(-(9*PI())*(9*PI())*(Vandløb!S$13/Vandløb!$C$3)*Vandløb!$C$6/(Vandløb!$C$4*Vandløb!$C$3))*COS(9*PI()*$B17/Vandløb!$C$3)+EXP(-(10*PI())*(10*PI())*(Vandløb!S$13/Vandløb!$C$3)*Vandløb!$C$6/(Vandløb!$C$4*Vandløb!$C$3))*COS(10*PI()*$B17/Vandløb!$C$3))*2+1)*Vandløb!$C$7*Vandløb!$C$8/(Vandløb!$C$5+Vandløb!$C$7))/Vandløb!$C$8)</f>
        <v>69.326948187287982</v>
      </c>
      <c r="S17" s="46">
        <f>1/((((+EXP(-(1*PI())*(1*PI())*(Vandløb!T$13/Vandløb!$C$3)*Vandløb!$C$6/(Vandløb!$C$4*Vandløb!$C$3))*COS(1*PI()*$B17/Vandløb!$C$3)+EXP(-(2*PI())*(2*PI())*(Vandløb!T$13/Vandløb!$C$3)*Vandløb!$C$6/(Vandløb!$C$4*Vandløb!$C$3))*COS(2*PI()*$B17/Vandløb!$C$3)+EXP(-(3*PI())*(3*PI())*(Vandløb!T$13/Vandløb!$C$3)*Vandløb!$C$6/(Vandløb!$C$4*Vandløb!$C$3))*COS(3*PI()*$B17/Vandløb!$C$3)+EXP(-(4*PI())*(4*PI())*(Vandløb!T$13/Vandløb!$C$3)*Vandløb!$C$6/(Vandløb!$C$4*Vandløb!$C$3))*COS(4*PI()*$B17/Vandløb!$C$3)+EXP(-(5*PI())*(5*PI())*(Vandløb!T$13/Vandløb!$C$3)*Vandløb!$C$6/(Vandløb!$C$4*Vandløb!$C$3))*COS(5*PI()*$B17/Vandløb!$C$3)+EXP(-(6*PI())*(6*PI())*(Vandløb!T$13/Vandløb!$C$3)*Vandløb!$C$6/(Vandløb!$C$4*Vandløb!$C$3))*COS(6*PI()*$B17/Vandløb!$C$3)+EXP(-(7*PI())*(7*PI())*(Vandløb!T$13/Vandløb!$C$3)*Vandløb!$C$6/(Vandløb!$C$4*Vandløb!$C$3))*COS(7*PI()*$B17/Vandløb!$C$3)+EXP(-(8*PI())*(8*PI())*(Vandløb!T$13/Vandløb!$C$3)*Vandløb!$C$6/(Vandløb!$C$4*Vandløb!$C$3))*COS(8*PI()*$B17/Vandløb!$C$3)+EXP(-(9*PI())*(9*PI())*(Vandløb!T$13/Vandløb!$C$3)*Vandløb!$C$6/(Vandløb!$C$4*Vandløb!$C$3))*COS(9*PI()*$B17/Vandløb!$C$3)+EXP(-(10*PI())*(10*PI())*(Vandløb!T$13/Vandløb!$C$3)*Vandløb!$C$6/(Vandløb!$C$4*Vandløb!$C$3))*COS(10*PI()*$B17/Vandløb!$C$3))*2+1)*Vandløb!$C$7*Vandløb!$C$8/(Vandløb!$C$5+Vandløb!$C$7))/Vandløb!$C$8)</f>
        <v>67.876845796309382</v>
      </c>
      <c r="T17" s="46">
        <f>1/((((+EXP(-(1*PI())*(1*PI())*(Vandløb!U$13/Vandløb!$C$3)*Vandløb!$C$6/(Vandløb!$C$4*Vandløb!$C$3))*COS(1*PI()*$B17/Vandløb!$C$3)+EXP(-(2*PI())*(2*PI())*(Vandløb!U$13/Vandløb!$C$3)*Vandløb!$C$6/(Vandløb!$C$4*Vandløb!$C$3))*COS(2*PI()*$B17/Vandløb!$C$3)+EXP(-(3*PI())*(3*PI())*(Vandløb!U$13/Vandløb!$C$3)*Vandløb!$C$6/(Vandløb!$C$4*Vandløb!$C$3))*COS(3*PI()*$B17/Vandløb!$C$3)+EXP(-(4*PI())*(4*PI())*(Vandløb!U$13/Vandløb!$C$3)*Vandløb!$C$6/(Vandløb!$C$4*Vandløb!$C$3))*COS(4*PI()*$B17/Vandløb!$C$3)+EXP(-(5*PI())*(5*PI())*(Vandløb!U$13/Vandløb!$C$3)*Vandløb!$C$6/(Vandløb!$C$4*Vandløb!$C$3))*COS(5*PI()*$B17/Vandløb!$C$3)+EXP(-(6*PI())*(6*PI())*(Vandløb!U$13/Vandløb!$C$3)*Vandløb!$C$6/(Vandløb!$C$4*Vandløb!$C$3))*COS(6*PI()*$B17/Vandløb!$C$3)+EXP(-(7*PI())*(7*PI())*(Vandløb!U$13/Vandløb!$C$3)*Vandløb!$C$6/(Vandløb!$C$4*Vandløb!$C$3))*COS(7*PI()*$B17/Vandløb!$C$3)+EXP(-(8*PI())*(8*PI())*(Vandløb!U$13/Vandløb!$C$3)*Vandløb!$C$6/(Vandløb!$C$4*Vandløb!$C$3))*COS(8*PI()*$B17/Vandløb!$C$3)+EXP(-(9*PI())*(9*PI())*(Vandløb!U$13/Vandløb!$C$3)*Vandløb!$C$6/(Vandløb!$C$4*Vandløb!$C$3))*COS(9*PI()*$B17/Vandløb!$C$3)+EXP(-(10*PI())*(10*PI())*(Vandløb!U$13/Vandløb!$C$3)*Vandløb!$C$6/(Vandløb!$C$4*Vandløb!$C$3))*COS(10*PI()*$B17/Vandløb!$C$3))*2+1)*Vandløb!$C$7*Vandløb!$C$8/(Vandløb!$C$5+Vandløb!$C$7))/Vandløb!$C$8)</f>
        <v>66.643681993028068</v>
      </c>
      <c r="U17" s="46">
        <f>1/((((+EXP(-(1*PI())*(1*PI())*(Vandløb!V$13/Vandløb!$C$3)*Vandløb!$C$6/(Vandløb!$C$4*Vandløb!$C$3))*COS(1*PI()*$B17/Vandløb!$C$3)+EXP(-(2*PI())*(2*PI())*(Vandløb!V$13/Vandløb!$C$3)*Vandløb!$C$6/(Vandløb!$C$4*Vandløb!$C$3))*COS(2*PI()*$B17/Vandløb!$C$3)+EXP(-(3*PI())*(3*PI())*(Vandløb!V$13/Vandløb!$C$3)*Vandløb!$C$6/(Vandløb!$C$4*Vandløb!$C$3))*COS(3*PI()*$B17/Vandløb!$C$3)+EXP(-(4*PI())*(4*PI())*(Vandløb!V$13/Vandløb!$C$3)*Vandløb!$C$6/(Vandløb!$C$4*Vandløb!$C$3))*COS(4*PI()*$B17/Vandløb!$C$3)+EXP(-(5*PI())*(5*PI())*(Vandløb!V$13/Vandløb!$C$3)*Vandløb!$C$6/(Vandløb!$C$4*Vandløb!$C$3))*COS(5*PI()*$B17/Vandløb!$C$3)+EXP(-(6*PI())*(6*PI())*(Vandløb!V$13/Vandløb!$C$3)*Vandløb!$C$6/(Vandløb!$C$4*Vandløb!$C$3))*COS(6*PI()*$B17/Vandløb!$C$3)+EXP(-(7*PI())*(7*PI())*(Vandløb!V$13/Vandløb!$C$3)*Vandløb!$C$6/(Vandløb!$C$4*Vandløb!$C$3))*COS(7*PI()*$B17/Vandløb!$C$3)+EXP(-(8*PI())*(8*PI())*(Vandløb!V$13/Vandløb!$C$3)*Vandløb!$C$6/(Vandløb!$C$4*Vandløb!$C$3))*COS(8*PI()*$B17/Vandløb!$C$3)+EXP(-(9*PI())*(9*PI())*(Vandløb!V$13/Vandløb!$C$3)*Vandløb!$C$6/(Vandløb!$C$4*Vandløb!$C$3))*COS(9*PI()*$B17/Vandløb!$C$3)+EXP(-(10*PI())*(10*PI())*(Vandløb!V$13/Vandløb!$C$3)*Vandløb!$C$6/(Vandløb!$C$4*Vandløb!$C$3))*COS(10*PI()*$B17/Vandløb!$C$3))*2+1)*Vandløb!$C$7*Vandløb!$C$8/(Vandløb!$C$5+Vandløb!$C$7))/Vandløb!$C$8)</f>
        <v>65.587466672008162</v>
      </c>
      <c r="V17" s="46">
        <f>1/((((+EXP(-(1*PI())*(1*PI())*(Vandløb!W$13/Vandløb!$C$3)*Vandløb!$C$6/(Vandløb!$C$4*Vandløb!$C$3))*COS(1*PI()*$B17/Vandløb!$C$3)+EXP(-(2*PI())*(2*PI())*(Vandløb!W$13/Vandløb!$C$3)*Vandløb!$C$6/(Vandløb!$C$4*Vandløb!$C$3))*COS(2*PI()*$B17/Vandløb!$C$3)+EXP(-(3*PI())*(3*PI())*(Vandløb!W$13/Vandløb!$C$3)*Vandløb!$C$6/(Vandløb!$C$4*Vandløb!$C$3))*COS(3*PI()*$B17/Vandløb!$C$3)+EXP(-(4*PI())*(4*PI())*(Vandløb!W$13/Vandløb!$C$3)*Vandløb!$C$6/(Vandløb!$C$4*Vandløb!$C$3))*COS(4*PI()*$B17/Vandløb!$C$3)+EXP(-(5*PI())*(5*PI())*(Vandløb!W$13/Vandløb!$C$3)*Vandløb!$C$6/(Vandløb!$C$4*Vandløb!$C$3))*COS(5*PI()*$B17/Vandløb!$C$3)+EXP(-(6*PI())*(6*PI())*(Vandløb!W$13/Vandløb!$C$3)*Vandløb!$C$6/(Vandløb!$C$4*Vandløb!$C$3))*COS(6*PI()*$B17/Vandløb!$C$3)+EXP(-(7*PI())*(7*PI())*(Vandløb!W$13/Vandløb!$C$3)*Vandløb!$C$6/(Vandløb!$C$4*Vandløb!$C$3))*COS(7*PI()*$B17/Vandløb!$C$3)+EXP(-(8*PI())*(8*PI())*(Vandløb!W$13/Vandløb!$C$3)*Vandløb!$C$6/(Vandløb!$C$4*Vandløb!$C$3))*COS(8*PI()*$B17/Vandløb!$C$3)+EXP(-(9*PI())*(9*PI())*(Vandløb!W$13/Vandløb!$C$3)*Vandløb!$C$6/(Vandløb!$C$4*Vandløb!$C$3))*COS(9*PI()*$B17/Vandløb!$C$3)+EXP(-(10*PI())*(10*PI())*(Vandløb!W$13/Vandløb!$C$3)*Vandløb!$C$6/(Vandløb!$C$4*Vandløb!$C$3))*COS(10*PI()*$B17/Vandløb!$C$3))*2+1)*Vandløb!$C$7*Vandløb!$C$8/(Vandløb!$C$5+Vandløb!$C$7))/Vandløb!$C$8)</f>
        <v>64.677554645457889</v>
      </c>
      <c r="W17" s="46">
        <f>1/((((+EXP(-(1*PI())*(1*PI())*(Vandløb!X$13/Vandløb!$C$3)*Vandløb!$C$6/(Vandløb!$C$4*Vandløb!$C$3))*COS(1*PI()*$B17/Vandløb!$C$3)+EXP(-(2*PI())*(2*PI())*(Vandløb!X$13/Vandløb!$C$3)*Vandløb!$C$6/(Vandløb!$C$4*Vandløb!$C$3))*COS(2*PI()*$B17/Vandløb!$C$3)+EXP(-(3*PI())*(3*PI())*(Vandløb!X$13/Vandløb!$C$3)*Vandløb!$C$6/(Vandløb!$C$4*Vandløb!$C$3))*COS(3*PI()*$B17/Vandløb!$C$3)+EXP(-(4*PI())*(4*PI())*(Vandløb!X$13/Vandløb!$C$3)*Vandløb!$C$6/(Vandløb!$C$4*Vandløb!$C$3))*COS(4*PI()*$B17/Vandløb!$C$3)+EXP(-(5*PI())*(5*PI())*(Vandløb!X$13/Vandløb!$C$3)*Vandløb!$C$6/(Vandløb!$C$4*Vandløb!$C$3))*COS(5*PI()*$B17/Vandløb!$C$3)+EXP(-(6*PI())*(6*PI())*(Vandløb!X$13/Vandløb!$C$3)*Vandløb!$C$6/(Vandløb!$C$4*Vandløb!$C$3))*COS(6*PI()*$B17/Vandløb!$C$3)+EXP(-(7*PI())*(7*PI())*(Vandløb!X$13/Vandløb!$C$3)*Vandløb!$C$6/(Vandløb!$C$4*Vandløb!$C$3))*COS(7*PI()*$B17/Vandløb!$C$3)+EXP(-(8*PI())*(8*PI())*(Vandløb!X$13/Vandløb!$C$3)*Vandløb!$C$6/(Vandløb!$C$4*Vandløb!$C$3))*COS(8*PI()*$B17/Vandløb!$C$3)+EXP(-(9*PI())*(9*PI())*(Vandløb!X$13/Vandløb!$C$3)*Vandløb!$C$6/(Vandløb!$C$4*Vandløb!$C$3))*COS(9*PI()*$B17/Vandløb!$C$3)+EXP(-(10*PI())*(10*PI())*(Vandløb!X$13/Vandløb!$C$3)*Vandløb!$C$6/(Vandløb!$C$4*Vandløb!$C$3))*COS(10*PI()*$B17/Vandløb!$C$3))*2+1)*Vandløb!$C$7*Vandløb!$C$8/(Vandløb!$C$5+Vandløb!$C$7))/Vandløb!$C$8)</f>
        <v>63.889955954632697</v>
      </c>
      <c r="X17" s="46">
        <f>1/((((+EXP(-(1*PI())*(1*PI())*(Vandløb!Y$13/Vandløb!$C$3)*Vandløb!$C$6/(Vandløb!$C$4*Vandløb!$C$3))*COS(1*PI()*$B17/Vandløb!$C$3)+EXP(-(2*PI())*(2*PI())*(Vandløb!Y$13/Vandløb!$C$3)*Vandløb!$C$6/(Vandløb!$C$4*Vandløb!$C$3))*COS(2*PI()*$B17/Vandløb!$C$3)+EXP(-(3*PI())*(3*PI())*(Vandløb!Y$13/Vandløb!$C$3)*Vandløb!$C$6/(Vandløb!$C$4*Vandløb!$C$3))*COS(3*PI()*$B17/Vandløb!$C$3)+EXP(-(4*PI())*(4*PI())*(Vandløb!Y$13/Vandløb!$C$3)*Vandløb!$C$6/(Vandløb!$C$4*Vandløb!$C$3))*COS(4*PI()*$B17/Vandløb!$C$3)+EXP(-(5*PI())*(5*PI())*(Vandløb!Y$13/Vandløb!$C$3)*Vandløb!$C$6/(Vandløb!$C$4*Vandløb!$C$3))*COS(5*PI()*$B17/Vandløb!$C$3)+EXP(-(6*PI())*(6*PI())*(Vandløb!Y$13/Vandløb!$C$3)*Vandløb!$C$6/(Vandløb!$C$4*Vandløb!$C$3))*COS(6*PI()*$B17/Vandløb!$C$3)+EXP(-(7*PI())*(7*PI())*(Vandløb!Y$13/Vandløb!$C$3)*Vandløb!$C$6/(Vandløb!$C$4*Vandløb!$C$3))*COS(7*PI()*$B17/Vandløb!$C$3)+EXP(-(8*PI())*(8*PI())*(Vandløb!Y$13/Vandløb!$C$3)*Vandløb!$C$6/(Vandløb!$C$4*Vandløb!$C$3))*COS(8*PI()*$B17/Vandløb!$C$3)+EXP(-(9*PI())*(9*PI())*(Vandløb!Y$13/Vandløb!$C$3)*Vandløb!$C$6/(Vandløb!$C$4*Vandløb!$C$3))*COS(9*PI()*$B17/Vandløb!$C$3)+EXP(-(10*PI())*(10*PI())*(Vandløb!Y$13/Vandløb!$C$3)*Vandløb!$C$6/(Vandløb!$C$4*Vandløb!$C$3))*COS(10*PI()*$B17/Vandløb!$C$3))*2+1)*Vandløb!$C$7*Vandløb!$C$8/(Vandløb!$C$5+Vandløb!$C$7))/Vandløb!$C$8)</f>
        <v>63.205549318052981</v>
      </c>
      <c r="Y17" s="46">
        <f>1/((((+EXP(-(1*PI())*(1*PI())*(Vandløb!Z$13/Vandløb!$C$3)*Vandløb!$C$6/(Vandløb!$C$4*Vandløb!$C$3))*COS(1*PI()*$B17/Vandløb!$C$3)+EXP(-(2*PI())*(2*PI())*(Vandløb!Z$13/Vandløb!$C$3)*Vandløb!$C$6/(Vandløb!$C$4*Vandløb!$C$3))*COS(2*PI()*$B17/Vandløb!$C$3)+EXP(-(3*PI())*(3*PI())*(Vandløb!Z$13/Vandløb!$C$3)*Vandløb!$C$6/(Vandløb!$C$4*Vandløb!$C$3))*COS(3*PI()*$B17/Vandløb!$C$3)+EXP(-(4*PI())*(4*PI())*(Vandløb!Z$13/Vandløb!$C$3)*Vandløb!$C$6/(Vandløb!$C$4*Vandløb!$C$3))*COS(4*PI()*$B17/Vandløb!$C$3)+EXP(-(5*PI())*(5*PI())*(Vandløb!Z$13/Vandløb!$C$3)*Vandløb!$C$6/(Vandløb!$C$4*Vandløb!$C$3))*COS(5*PI()*$B17/Vandløb!$C$3)+EXP(-(6*PI())*(6*PI())*(Vandløb!Z$13/Vandløb!$C$3)*Vandløb!$C$6/(Vandløb!$C$4*Vandløb!$C$3))*COS(6*PI()*$B17/Vandløb!$C$3)+EXP(-(7*PI())*(7*PI())*(Vandløb!Z$13/Vandløb!$C$3)*Vandløb!$C$6/(Vandløb!$C$4*Vandløb!$C$3))*COS(7*PI()*$B17/Vandløb!$C$3)+EXP(-(8*PI())*(8*PI())*(Vandløb!Z$13/Vandløb!$C$3)*Vandløb!$C$6/(Vandløb!$C$4*Vandløb!$C$3))*COS(8*PI()*$B17/Vandløb!$C$3)+EXP(-(9*PI())*(9*PI())*(Vandløb!Z$13/Vandløb!$C$3)*Vandløb!$C$6/(Vandløb!$C$4*Vandløb!$C$3))*COS(9*PI()*$B17/Vandløb!$C$3)+EXP(-(10*PI())*(10*PI())*(Vandløb!Z$13/Vandløb!$C$3)*Vandløb!$C$6/(Vandløb!$C$4*Vandløb!$C$3))*COS(10*PI()*$B17/Vandløb!$C$3))*2+1)*Vandløb!$C$7*Vandløb!$C$8/(Vandløb!$C$5+Vandløb!$C$7))/Vandløb!$C$8)</f>
        <v>62.608860848793981</v>
      </c>
      <c r="Z17" s="46">
        <f>1/((((+EXP(-(1*PI())*(1*PI())*(Vandløb!AA$13/Vandløb!$C$3)*Vandløb!$C$6/(Vandløb!$C$4*Vandløb!$C$3))*COS(1*PI()*$B17/Vandløb!$C$3)+EXP(-(2*PI())*(2*PI())*(Vandløb!AA$13/Vandløb!$C$3)*Vandløb!$C$6/(Vandløb!$C$4*Vandløb!$C$3))*COS(2*PI()*$B17/Vandløb!$C$3)+EXP(-(3*PI())*(3*PI())*(Vandløb!AA$13/Vandløb!$C$3)*Vandløb!$C$6/(Vandløb!$C$4*Vandløb!$C$3))*COS(3*PI()*$B17/Vandløb!$C$3)+EXP(-(4*PI())*(4*PI())*(Vandløb!AA$13/Vandløb!$C$3)*Vandløb!$C$6/(Vandløb!$C$4*Vandløb!$C$3))*COS(4*PI()*$B17/Vandløb!$C$3)+EXP(-(5*PI())*(5*PI())*(Vandløb!AA$13/Vandløb!$C$3)*Vandløb!$C$6/(Vandløb!$C$4*Vandløb!$C$3))*COS(5*PI()*$B17/Vandløb!$C$3)+EXP(-(6*PI())*(6*PI())*(Vandløb!AA$13/Vandløb!$C$3)*Vandløb!$C$6/(Vandløb!$C$4*Vandløb!$C$3))*COS(6*PI()*$B17/Vandløb!$C$3)+EXP(-(7*PI())*(7*PI())*(Vandløb!AA$13/Vandløb!$C$3)*Vandløb!$C$6/(Vandløb!$C$4*Vandløb!$C$3))*COS(7*PI()*$B17/Vandløb!$C$3)+EXP(-(8*PI())*(8*PI())*(Vandløb!AA$13/Vandløb!$C$3)*Vandløb!$C$6/(Vandløb!$C$4*Vandløb!$C$3))*COS(8*PI()*$B17/Vandløb!$C$3)+EXP(-(9*PI())*(9*PI())*(Vandløb!AA$13/Vandløb!$C$3)*Vandløb!$C$6/(Vandløb!$C$4*Vandløb!$C$3))*COS(9*PI()*$B17/Vandløb!$C$3)+EXP(-(10*PI())*(10*PI())*(Vandløb!AA$13/Vandløb!$C$3)*Vandløb!$C$6/(Vandløb!$C$4*Vandløb!$C$3))*COS(10*PI()*$B17/Vandløb!$C$3))*2+1)*Vandløb!$C$7*Vandløb!$C$8/(Vandløb!$C$5+Vandløb!$C$7))/Vandløb!$C$8)</f>
        <v>62.087206848449547</v>
      </c>
      <c r="AA17" s="46">
        <f>1/((((+EXP(-(1*PI())*(1*PI())*(Vandløb!AB$13/Vandløb!$C$3)*Vandløb!$C$6/(Vandløb!$C$4*Vandløb!$C$3))*COS(1*PI()*$B17/Vandløb!$C$3)+EXP(-(2*PI())*(2*PI())*(Vandløb!AB$13/Vandløb!$C$3)*Vandløb!$C$6/(Vandløb!$C$4*Vandløb!$C$3))*COS(2*PI()*$B17/Vandløb!$C$3)+EXP(-(3*PI())*(3*PI())*(Vandløb!AB$13/Vandløb!$C$3)*Vandløb!$C$6/(Vandløb!$C$4*Vandløb!$C$3))*COS(3*PI()*$B17/Vandløb!$C$3)+EXP(-(4*PI())*(4*PI())*(Vandløb!AB$13/Vandløb!$C$3)*Vandløb!$C$6/(Vandløb!$C$4*Vandløb!$C$3))*COS(4*PI()*$B17/Vandløb!$C$3)+EXP(-(5*PI())*(5*PI())*(Vandløb!AB$13/Vandløb!$C$3)*Vandløb!$C$6/(Vandløb!$C$4*Vandløb!$C$3))*COS(5*PI()*$B17/Vandløb!$C$3)+EXP(-(6*PI())*(6*PI())*(Vandløb!AB$13/Vandløb!$C$3)*Vandløb!$C$6/(Vandløb!$C$4*Vandløb!$C$3))*COS(6*PI()*$B17/Vandløb!$C$3)+EXP(-(7*PI())*(7*PI())*(Vandløb!AB$13/Vandløb!$C$3)*Vandløb!$C$6/(Vandløb!$C$4*Vandløb!$C$3))*COS(7*PI()*$B17/Vandløb!$C$3)+EXP(-(8*PI())*(8*PI())*(Vandløb!AB$13/Vandløb!$C$3)*Vandløb!$C$6/(Vandløb!$C$4*Vandløb!$C$3))*COS(8*PI()*$B17/Vandløb!$C$3)+EXP(-(9*PI())*(9*PI())*(Vandløb!AB$13/Vandløb!$C$3)*Vandløb!$C$6/(Vandløb!$C$4*Vandløb!$C$3))*COS(9*PI()*$B17/Vandløb!$C$3)+EXP(-(10*PI())*(10*PI())*(Vandløb!AB$13/Vandløb!$C$3)*Vandløb!$C$6/(Vandløb!$C$4*Vandløb!$C$3))*COS(10*PI()*$B17/Vandløb!$C$3))*2+1)*Vandløb!$C$7*Vandløb!$C$8/(Vandløb!$C$5+Vandløb!$C$7))/Vandløb!$C$8)</f>
        <v>61.630077444578781</v>
      </c>
      <c r="AB17" s="47">
        <f>1/((((+EXP(-(1*PI())*(1*PI())*(Vandløb!AC$13/Vandløb!$C$3)*Vandløb!$C$6/(Vandløb!$C$4*Vandløb!$C$3))*COS(1*PI()*$B17/Vandløb!$C$3)+EXP(-(2*PI())*(2*PI())*(Vandløb!AC$13/Vandløb!$C$3)*Vandløb!$C$6/(Vandløb!$C$4*Vandløb!$C$3))*COS(2*PI()*$B17/Vandløb!$C$3)+EXP(-(3*PI())*(3*PI())*(Vandløb!AC$13/Vandløb!$C$3)*Vandløb!$C$6/(Vandløb!$C$4*Vandløb!$C$3))*COS(3*PI()*$B17/Vandløb!$C$3)+EXP(-(4*PI())*(4*PI())*(Vandløb!AC$13/Vandløb!$C$3)*Vandløb!$C$6/(Vandløb!$C$4*Vandløb!$C$3))*COS(4*PI()*$B17/Vandløb!$C$3)+EXP(-(5*PI())*(5*PI())*(Vandløb!AC$13/Vandløb!$C$3)*Vandløb!$C$6/(Vandløb!$C$4*Vandløb!$C$3))*COS(5*PI()*$B17/Vandløb!$C$3)+EXP(-(6*PI())*(6*PI())*(Vandløb!AC$13/Vandløb!$C$3)*Vandløb!$C$6/(Vandløb!$C$4*Vandløb!$C$3))*COS(6*PI()*$B17/Vandløb!$C$3)+EXP(-(7*PI())*(7*PI())*(Vandløb!AC$13/Vandløb!$C$3)*Vandløb!$C$6/(Vandløb!$C$4*Vandløb!$C$3))*COS(7*PI()*$B17/Vandløb!$C$3)+EXP(-(8*PI())*(8*PI())*(Vandløb!AC$13/Vandløb!$C$3)*Vandløb!$C$6/(Vandløb!$C$4*Vandløb!$C$3))*COS(8*PI()*$B17/Vandløb!$C$3)+EXP(-(9*PI())*(9*PI())*(Vandløb!AC$13/Vandløb!$C$3)*Vandløb!$C$6/(Vandløb!$C$4*Vandløb!$C$3))*COS(9*PI()*$B17/Vandløb!$C$3)+EXP(-(10*PI())*(10*PI())*(Vandløb!AC$13/Vandløb!$C$3)*Vandløb!$C$6/(Vandløb!$C$4*Vandløb!$C$3))*COS(10*PI()*$B17/Vandløb!$C$3))*2+1)*Vandløb!$C$7*Vandløb!$C$8/(Vandløb!$C$5+Vandløb!$C$7))/Vandløb!$C$8)</f>
        <v>61.228683580300235</v>
      </c>
    </row>
    <row r="18" spans="2:28" x14ac:dyDescent="0.2">
      <c r="B18" s="35">
        <f>Vandløb!$K$9*14</f>
        <v>5.6000000000000005</v>
      </c>
      <c r="C18" s="45">
        <f>1/((((+EXP(-(1*PI())*(1*PI())*(Vandløb!D$13/Vandløb!$C$3)*Vandløb!$C$6/(Vandløb!$C$4*Vandløb!$C$3))*COS(1*PI()*$B18/Vandløb!$C$3)+EXP(-(2*PI())*(2*PI())*(Vandløb!D$13/Vandløb!$C$3)*Vandløb!$C$6/(Vandløb!$C$4*Vandløb!$C$3))*COS(2*PI()*$B18/Vandløb!$C$3)+EXP(-(3*PI())*(3*PI())*(Vandløb!D$13/Vandløb!$C$3)*Vandløb!$C$6/(Vandløb!$C$4*Vandløb!$C$3))*COS(3*PI()*$B18/Vandløb!$C$3)+EXP(-(4*PI())*(4*PI())*(Vandløb!D$13/Vandløb!$C$3)*Vandløb!$C$6/(Vandløb!$C$4*Vandløb!$C$3))*COS(4*PI()*$B18/Vandløb!$C$3)+EXP(-(5*PI())*(5*PI())*(Vandløb!D$13/Vandløb!$C$3)*Vandløb!$C$6/(Vandløb!$C$4*Vandløb!$C$3))*COS(5*PI()*$B18/Vandløb!$C$3)+EXP(-(6*PI())*(6*PI())*(Vandløb!D$13/Vandløb!$C$3)*Vandløb!$C$6/(Vandløb!$C$4*Vandløb!$C$3))*COS(6*PI()*$B18/Vandløb!$C$3)+EXP(-(7*PI())*(7*PI())*(Vandløb!D$13/Vandløb!$C$3)*Vandløb!$C$6/(Vandløb!$C$4*Vandløb!$C$3))*COS(7*PI()*$B18/Vandløb!$C$3)+EXP(-(8*PI())*(8*PI())*(Vandløb!D$13/Vandløb!$C$3)*Vandløb!$C$6/(Vandløb!$C$4*Vandløb!$C$3))*COS(8*PI()*$B18/Vandløb!$C$3)+EXP(-(9*PI())*(9*PI())*(Vandløb!D$13/Vandløb!$C$3)*Vandløb!$C$6/(Vandløb!$C$4*Vandløb!$C$3))*COS(9*PI()*$B18/Vandløb!$C$3)+EXP(-(10*PI())*(10*PI())*(Vandløb!D$13/Vandløb!$C$3)*Vandløb!$C$6/(Vandløb!$C$4*Vandløb!$C$3))*COS(10*PI()*$B18/Vandløb!$C$3))*2+1)*Vandløb!$C$7*Vandløb!$C$8/(Vandløb!$C$5+Vandløb!$C$7))/Vandløb!$C$8)</f>
        <v>-51240.801893212942</v>
      </c>
      <c r="D18" s="46">
        <f>1/((((+EXP(-(1*PI())*(1*PI())*(Vandløb!E$13/Vandløb!$C$3)*Vandløb!$C$6/(Vandløb!$C$4*Vandløb!$C$3))*COS(1*PI()*$B18/Vandløb!$C$3)+EXP(-(2*PI())*(2*PI())*(Vandløb!E$13/Vandløb!$C$3)*Vandløb!$C$6/(Vandløb!$C$4*Vandløb!$C$3))*COS(2*PI()*$B18/Vandløb!$C$3)+EXP(-(3*PI())*(3*PI())*(Vandløb!E$13/Vandløb!$C$3)*Vandløb!$C$6/(Vandløb!$C$4*Vandløb!$C$3))*COS(3*PI()*$B18/Vandløb!$C$3)+EXP(-(4*PI())*(4*PI())*(Vandløb!E$13/Vandløb!$C$3)*Vandløb!$C$6/(Vandløb!$C$4*Vandløb!$C$3))*COS(4*PI()*$B18/Vandløb!$C$3)+EXP(-(5*PI())*(5*PI())*(Vandløb!E$13/Vandløb!$C$3)*Vandløb!$C$6/(Vandløb!$C$4*Vandløb!$C$3))*COS(5*PI()*$B18/Vandløb!$C$3)+EXP(-(6*PI())*(6*PI())*(Vandløb!E$13/Vandløb!$C$3)*Vandløb!$C$6/(Vandløb!$C$4*Vandløb!$C$3))*COS(6*PI()*$B18/Vandløb!$C$3)+EXP(-(7*PI())*(7*PI())*(Vandløb!E$13/Vandløb!$C$3)*Vandløb!$C$6/(Vandløb!$C$4*Vandløb!$C$3))*COS(7*PI()*$B18/Vandløb!$C$3)+EXP(-(8*PI())*(8*PI())*(Vandløb!E$13/Vandløb!$C$3)*Vandløb!$C$6/(Vandløb!$C$4*Vandløb!$C$3))*COS(8*PI()*$B18/Vandløb!$C$3)+EXP(-(9*PI())*(9*PI())*(Vandløb!E$13/Vandløb!$C$3)*Vandløb!$C$6/(Vandløb!$C$4*Vandløb!$C$3))*COS(9*PI()*$B18/Vandløb!$C$3)+EXP(-(10*PI())*(10*PI())*(Vandløb!E$13/Vandløb!$C$3)*Vandløb!$C$6/(Vandløb!$C$4*Vandløb!$C$3))*COS(10*PI()*$B18/Vandløb!$C$3))*2+1)*Vandløb!$C$7*Vandløb!$C$8/(Vandløb!$C$5+Vandløb!$C$7))/Vandløb!$C$8)</f>
        <v>389288.90674791293</v>
      </c>
      <c r="E18" s="46">
        <f>1/((((+EXP(-(1*PI())*(1*PI())*(Vandløb!F$13/Vandløb!$C$3)*Vandløb!$C$6/(Vandløb!$C$4*Vandløb!$C$3))*COS(1*PI()*$B18/Vandløb!$C$3)+EXP(-(2*PI())*(2*PI())*(Vandløb!F$13/Vandløb!$C$3)*Vandløb!$C$6/(Vandløb!$C$4*Vandløb!$C$3))*COS(2*PI()*$B18/Vandløb!$C$3)+EXP(-(3*PI())*(3*PI())*(Vandløb!F$13/Vandløb!$C$3)*Vandløb!$C$6/(Vandløb!$C$4*Vandløb!$C$3))*COS(3*PI()*$B18/Vandløb!$C$3)+EXP(-(4*PI())*(4*PI())*(Vandløb!F$13/Vandløb!$C$3)*Vandløb!$C$6/(Vandløb!$C$4*Vandløb!$C$3))*COS(4*PI()*$B18/Vandløb!$C$3)+EXP(-(5*PI())*(5*PI())*(Vandløb!F$13/Vandløb!$C$3)*Vandløb!$C$6/(Vandløb!$C$4*Vandløb!$C$3))*COS(5*PI()*$B18/Vandløb!$C$3)+EXP(-(6*PI())*(6*PI())*(Vandløb!F$13/Vandløb!$C$3)*Vandløb!$C$6/(Vandløb!$C$4*Vandløb!$C$3))*COS(6*PI()*$B18/Vandløb!$C$3)+EXP(-(7*PI())*(7*PI())*(Vandløb!F$13/Vandløb!$C$3)*Vandløb!$C$6/(Vandløb!$C$4*Vandløb!$C$3))*COS(7*PI()*$B18/Vandløb!$C$3)+EXP(-(8*PI())*(8*PI())*(Vandløb!F$13/Vandløb!$C$3)*Vandløb!$C$6/(Vandløb!$C$4*Vandløb!$C$3))*COS(8*PI()*$B18/Vandløb!$C$3)+EXP(-(9*PI())*(9*PI())*(Vandløb!F$13/Vandløb!$C$3)*Vandløb!$C$6/(Vandløb!$C$4*Vandløb!$C$3))*COS(9*PI()*$B18/Vandløb!$C$3)+EXP(-(10*PI())*(10*PI())*(Vandløb!F$13/Vandløb!$C$3)*Vandløb!$C$6/(Vandløb!$C$4*Vandløb!$C$3))*COS(10*PI()*$B18/Vandløb!$C$3))*2+1)*Vandløb!$C$7*Vandløb!$C$8/(Vandløb!$C$5+Vandløb!$C$7))/Vandløb!$C$8)</f>
        <v>2937.2319335538104</v>
      </c>
      <c r="F18" s="46">
        <f>1/((((+EXP(-(1*PI())*(1*PI())*(Vandløb!G$13/Vandløb!$C$3)*Vandløb!$C$6/(Vandløb!$C$4*Vandløb!$C$3))*COS(1*PI()*$B18/Vandløb!$C$3)+EXP(-(2*PI())*(2*PI())*(Vandløb!G$13/Vandløb!$C$3)*Vandløb!$C$6/(Vandløb!$C$4*Vandløb!$C$3))*COS(2*PI()*$B18/Vandløb!$C$3)+EXP(-(3*PI())*(3*PI())*(Vandløb!G$13/Vandløb!$C$3)*Vandløb!$C$6/(Vandløb!$C$4*Vandløb!$C$3))*COS(3*PI()*$B18/Vandløb!$C$3)+EXP(-(4*PI())*(4*PI())*(Vandløb!G$13/Vandløb!$C$3)*Vandløb!$C$6/(Vandløb!$C$4*Vandløb!$C$3))*COS(4*PI()*$B18/Vandløb!$C$3)+EXP(-(5*PI())*(5*PI())*(Vandløb!G$13/Vandløb!$C$3)*Vandløb!$C$6/(Vandløb!$C$4*Vandløb!$C$3))*COS(5*PI()*$B18/Vandløb!$C$3)+EXP(-(6*PI())*(6*PI())*(Vandløb!G$13/Vandløb!$C$3)*Vandløb!$C$6/(Vandløb!$C$4*Vandløb!$C$3))*COS(6*PI()*$B18/Vandløb!$C$3)+EXP(-(7*PI())*(7*PI())*(Vandløb!G$13/Vandløb!$C$3)*Vandløb!$C$6/(Vandløb!$C$4*Vandløb!$C$3))*COS(7*PI()*$B18/Vandløb!$C$3)+EXP(-(8*PI())*(8*PI())*(Vandløb!G$13/Vandløb!$C$3)*Vandløb!$C$6/(Vandløb!$C$4*Vandløb!$C$3))*COS(8*PI()*$B18/Vandløb!$C$3)+EXP(-(9*PI())*(9*PI())*(Vandløb!G$13/Vandløb!$C$3)*Vandløb!$C$6/(Vandløb!$C$4*Vandløb!$C$3))*COS(9*PI()*$B18/Vandløb!$C$3)+EXP(-(10*PI())*(10*PI())*(Vandløb!G$13/Vandløb!$C$3)*Vandløb!$C$6/(Vandløb!$C$4*Vandløb!$C$3))*COS(10*PI()*$B18/Vandløb!$C$3))*2+1)*Vandløb!$C$7*Vandløb!$C$8/(Vandløb!$C$5+Vandløb!$C$7))/Vandløb!$C$8)</f>
        <v>629.88622741011591</v>
      </c>
      <c r="G18" s="46">
        <f>1/((((+EXP(-(1*PI())*(1*PI())*(Vandløb!H$13/Vandløb!$C$3)*Vandløb!$C$6/(Vandløb!$C$4*Vandløb!$C$3))*COS(1*PI()*$B18/Vandløb!$C$3)+EXP(-(2*PI())*(2*PI())*(Vandløb!H$13/Vandløb!$C$3)*Vandløb!$C$6/(Vandløb!$C$4*Vandløb!$C$3))*COS(2*PI()*$B18/Vandløb!$C$3)+EXP(-(3*PI())*(3*PI())*(Vandløb!H$13/Vandløb!$C$3)*Vandløb!$C$6/(Vandløb!$C$4*Vandløb!$C$3))*COS(3*PI()*$B18/Vandløb!$C$3)+EXP(-(4*PI())*(4*PI())*(Vandløb!H$13/Vandløb!$C$3)*Vandløb!$C$6/(Vandløb!$C$4*Vandløb!$C$3))*COS(4*PI()*$B18/Vandløb!$C$3)+EXP(-(5*PI())*(5*PI())*(Vandløb!H$13/Vandløb!$C$3)*Vandløb!$C$6/(Vandløb!$C$4*Vandløb!$C$3))*COS(5*PI()*$B18/Vandløb!$C$3)+EXP(-(6*PI())*(6*PI())*(Vandløb!H$13/Vandløb!$C$3)*Vandløb!$C$6/(Vandløb!$C$4*Vandløb!$C$3))*COS(6*PI()*$B18/Vandløb!$C$3)+EXP(-(7*PI())*(7*PI())*(Vandløb!H$13/Vandløb!$C$3)*Vandløb!$C$6/(Vandløb!$C$4*Vandløb!$C$3))*COS(7*PI()*$B18/Vandløb!$C$3)+EXP(-(8*PI())*(8*PI())*(Vandløb!H$13/Vandløb!$C$3)*Vandløb!$C$6/(Vandløb!$C$4*Vandløb!$C$3))*COS(8*PI()*$B18/Vandløb!$C$3)+EXP(-(9*PI())*(9*PI())*(Vandløb!H$13/Vandløb!$C$3)*Vandløb!$C$6/(Vandløb!$C$4*Vandløb!$C$3))*COS(9*PI()*$B18/Vandløb!$C$3)+EXP(-(10*PI())*(10*PI())*(Vandløb!H$13/Vandløb!$C$3)*Vandløb!$C$6/(Vandløb!$C$4*Vandløb!$C$3))*COS(10*PI()*$B18/Vandløb!$C$3))*2+1)*Vandløb!$C$7*Vandløb!$C$8/(Vandløb!$C$5+Vandløb!$C$7))/Vandløb!$C$8)</f>
        <v>303.93253027391654</v>
      </c>
      <c r="H18" s="46">
        <f>1/((((+EXP(-(1*PI())*(1*PI())*(Vandløb!I$13/Vandløb!$C$3)*Vandløb!$C$6/(Vandløb!$C$4*Vandløb!$C$3))*COS(1*PI()*$B18/Vandløb!$C$3)+EXP(-(2*PI())*(2*PI())*(Vandløb!I$13/Vandløb!$C$3)*Vandløb!$C$6/(Vandløb!$C$4*Vandløb!$C$3))*COS(2*PI()*$B18/Vandløb!$C$3)+EXP(-(3*PI())*(3*PI())*(Vandløb!I$13/Vandløb!$C$3)*Vandløb!$C$6/(Vandløb!$C$4*Vandløb!$C$3))*COS(3*PI()*$B18/Vandløb!$C$3)+EXP(-(4*PI())*(4*PI())*(Vandløb!I$13/Vandløb!$C$3)*Vandløb!$C$6/(Vandløb!$C$4*Vandløb!$C$3))*COS(4*PI()*$B18/Vandløb!$C$3)+EXP(-(5*PI())*(5*PI())*(Vandløb!I$13/Vandløb!$C$3)*Vandløb!$C$6/(Vandløb!$C$4*Vandløb!$C$3))*COS(5*PI()*$B18/Vandløb!$C$3)+EXP(-(6*PI())*(6*PI())*(Vandløb!I$13/Vandløb!$C$3)*Vandløb!$C$6/(Vandløb!$C$4*Vandløb!$C$3))*COS(6*PI()*$B18/Vandløb!$C$3)+EXP(-(7*PI())*(7*PI())*(Vandløb!I$13/Vandløb!$C$3)*Vandløb!$C$6/(Vandløb!$C$4*Vandløb!$C$3))*COS(7*PI()*$B18/Vandløb!$C$3)+EXP(-(8*PI())*(8*PI())*(Vandløb!I$13/Vandløb!$C$3)*Vandløb!$C$6/(Vandløb!$C$4*Vandløb!$C$3))*COS(8*PI()*$B18/Vandløb!$C$3)+EXP(-(9*PI())*(9*PI())*(Vandløb!I$13/Vandløb!$C$3)*Vandløb!$C$6/(Vandløb!$C$4*Vandløb!$C$3))*COS(9*PI()*$B18/Vandløb!$C$3)+EXP(-(10*PI())*(10*PI())*(Vandløb!I$13/Vandløb!$C$3)*Vandløb!$C$6/(Vandløb!$C$4*Vandløb!$C$3))*COS(10*PI()*$B18/Vandløb!$C$3))*2+1)*Vandløb!$C$7*Vandløb!$C$8/(Vandløb!$C$5+Vandløb!$C$7))/Vandløb!$C$8)</f>
        <v>200.62004324189309</v>
      </c>
      <c r="I18" s="46">
        <f>1/((((+EXP(-(1*PI())*(1*PI())*(Vandløb!J$13/Vandløb!$C$3)*Vandløb!$C$6/(Vandløb!$C$4*Vandløb!$C$3))*COS(1*PI()*$B18/Vandløb!$C$3)+EXP(-(2*PI())*(2*PI())*(Vandløb!J$13/Vandløb!$C$3)*Vandløb!$C$6/(Vandløb!$C$4*Vandløb!$C$3))*COS(2*PI()*$B18/Vandløb!$C$3)+EXP(-(3*PI())*(3*PI())*(Vandløb!J$13/Vandløb!$C$3)*Vandløb!$C$6/(Vandløb!$C$4*Vandløb!$C$3))*COS(3*PI()*$B18/Vandløb!$C$3)+EXP(-(4*PI())*(4*PI())*(Vandløb!J$13/Vandløb!$C$3)*Vandløb!$C$6/(Vandløb!$C$4*Vandløb!$C$3))*COS(4*PI()*$B18/Vandløb!$C$3)+EXP(-(5*PI())*(5*PI())*(Vandløb!J$13/Vandløb!$C$3)*Vandløb!$C$6/(Vandløb!$C$4*Vandløb!$C$3))*COS(5*PI()*$B18/Vandløb!$C$3)+EXP(-(6*PI())*(6*PI())*(Vandløb!J$13/Vandløb!$C$3)*Vandløb!$C$6/(Vandløb!$C$4*Vandløb!$C$3))*COS(6*PI()*$B18/Vandløb!$C$3)+EXP(-(7*PI())*(7*PI())*(Vandløb!J$13/Vandløb!$C$3)*Vandløb!$C$6/(Vandløb!$C$4*Vandløb!$C$3))*COS(7*PI()*$B18/Vandløb!$C$3)+EXP(-(8*PI())*(8*PI())*(Vandløb!J$13/Vandløb!$C$3)*Vandløb!$C$6/(Vandløb!$C$4*Vandløb!$C$3))*COS(8*PI()*$B18/Vandløb!$C$3)+EXP(-(9*PI())*(9*PI())*(Vandløb!J$13/Vandløb!$C$3)*Vandløb!$C$6/(Vandløb!$C$4*Vandløb!$C$3))*COS(9*PI()*$B18/Vandløb!$C$3)+EXP(-(10*PI())*(10*PI())*(Vandløb!J$13/Vandløb!$C$3)*Vandløb!$C$6/(Vandløb!$C$4*Vandløb!$C$3))*COS(10*PI()*$B18/Vandløb!$C$3))*2+1)*Vandløb!$C$7*Vandløb!$C$8/(Vandløb!$C$5+Vandløb!$C$7))/Vandløb!$C$8)</f>
        <v>153.87743049101212</v>
      </c>
      <c r="J18" s="46">
        <f>1/((((+EXP(-(1*PI())*(1*PI())*(Vandløb!K$13/Vandløb!$C$3)*Vandløb!$C$6/(Vandløb!$C$4*Vandløb!$C$3))*COS(1*PI()*$B18/Vandløb!$C$3)+EXP(-(2*PI())*(2*PI())*(Vandløb!K$13/Vandløb!$C$3)*Vandløb!$C$6/(Vandløb!$C$4*Vandløb!$C$3))*COS(2*PI()*$B18/Vandløb!$C$3)+EXP(-(3*PI())*(3*PI())*(Vandløb!K$13/Vandløb!$C$3)*Vandløb!$C$6/(Vandløb!$C$4*Vandløb!$C$3))*COS(3*PI()*$B18/Vandløb!$C$3)+EXP(-(4*PI())*(4*PI())*(Vandløb!K$13/Vandløb!$C$3)*Vandløb!$C$6/(Vandløb!$C$4*Vandløb!$C$3))*COS(4*PI()*$B18/Vandløb!$C$3)+EXP(-(5*PI())*(5*PI())*(Vandløb!K$13/Vandløb!$C$3)*Vandløb!$C$6/(Vandløb!$C$4*Vandløb!$C$3))*COS(5*PI()*$B18/Vandløb!$C$3)+EXP(-(6*PI())*(6*PI())*(Vandløb!K$13/Vandløb!$C$3)*Vandløb!$C$6/(Vandløb!$C$4*Vandløb!$C$3))*COS(6*PI()*$B18/Vandløb!$C$3)+EXP(-(7*PI())*(7*PI())*(Vandløb!K$13/Vandløb!$C$3)*Vandløb!$C$6/(Vandløb!$C$4*Vandløb!$C$3))*COS(7*PI()*$B18/Vandløb!$C$3)+EXP(-(8*PI())*(8*PI())*(Vandløb!K$13/Vandløb!$C$3)*Vandløb!$C$6/(Vandløb!$C$4*Vandløb!$C$3))*COS(8*PI()*$B18/Vandløb!$C$3)+EXP(-(9*PI())*(9*PI())*(Vandløb!K$13/Vandløb!$C$3)*Vandløb!$C$6/(Vandløb!$C$4*Vandløb!$C$3))*COS(9*PI()*$B18/Vandløb!$C$3)+EXP(-(10*PI())*(10*PI())*(Vandløb!K$13/Vandløb!$C$3)*Vandløb!$C$6/(Vandløb!$C$4*Vandløb!$C$3))*COS(10*PI()*$B18/Vandløb!$C$3))*2+1)*Vandløb!$C$7*Vandløb!$C$8/(Vandløb!$C$5+Vandløb!$C$7))/Vandløb!$C$8)</f>
        <v>128.09792716966453</v>
      </c>
      <c r="K18" s="46">
        <f>1/((((+EXP(-(1*PI())*(1*PI())*(Vandløb!L$13/Vandløb!$C$3)*Vandløb!$C$6/(Vandløb!$C$4*Vandløb!$C$3))*COS(1*PI()*$B18/Vandløb!$C$3)+EXP(-(2*PI())*(2*PI())*(Vandløb!L$13/Vandløb!$C$3)*Vandløb!$C$6/(Vandløb!$C$4*Vandløb!$C$3))*COS(2*PI()*$B18/Vandløb!$C$3)+EXP(-(3*PI())*(3*PI())*(Vandløb!L$13/Vandløb!$C$3)*Vandløb!$C$6/(Vandløb!$C$4*Vandløb!$C$3))*COS(3*PI()*$B18/Vandløb!$C$3)+EXP(-(4*PI())*(4*PI())*(Vandløb!L$13/Vandløb!$C$3)*Vandløb!$C$6/(Vandløb!$C$4*Vandløb!$C$3))*COS(4*PI()*$B18/Vandløb!$C$3)+EXP(-(5*PI())*(5*PI())*(Vandløb!L$13/Vandløb!$C$3)*Vandløb!$C$6/(Vandløb!$C$4*Vandløb!$C$3))*COS(5*PI()*$B18/Vandløb!$C$3)+EXP(-(6*PI())*(6*PI())*(Vandløb!L$13/Vandløb!$C$3)*Vandløb!$C$6/(Vandløb!$C$4*Vandløb!$C$3))*COS(6*PI()*$B18/Vandløb!$C$3)+EXP(-(7*PI())*(7*PI())*(Vandløb!L$13/Vandløb!$C$3)*Vandløb!$C$6/(Vandløb!$C$4*Vandløb!$C$3))*COS(7*PI()*$B18/Vandløb!$C$3)+EXP(-(8*PI())*(8*PI())*(Vandløb!L$13/Vandløb!$C$3)*Vandløb!$C$6/(Vandløb!$C$4*Vandløb!$C$3))*COS(8*PI()*$B18/Vandløb!$C$3)+EXP(-(9*PI())*(9*PI())*(Vandløb!L$13/Vandløb!$C$3)*Vandløb!$C$6/(Vandløb!$C$4*Vandløb!$C$3))*COS(9*PI()*$B18/Vandløb!$C$3)+EXP(-(10*PI())*(10*PI())*(Vandløb!L$13/Vandløb!$C$3)*Vandløb!$C$6/(Vandløb!$C$4*Vandløb!$C$3))*COS(10*PI()*$B18/Vandløb!$C$3))*2+1)*Vandløb!$C$7*Vandløb!$C$8/(Vandløb!$C$5+Vandløb!$C$7))/Vandløb!$C$8)</f>
        <v>111.99110997737471</v>
      </c>
      <c r="L18" s="46">
        <f>1/((((+EXP(-(1*PI())*(1*PI())*(Vandløb!M$13/Vandløb!$C$3)*Vandløb!$C$6/(Vandløb!$C$4*Vandløb!$C$3))*COS(1*PI()*$B18/Vandløb!$C$3)+EXP(-(2*PI())*(2*PI())*(Vandløb!M$13/Vandløb!$C$3)*Vandløb!$C$6/(Vandløb!$C$4*Vandløb!$C$3))*COS(2*PI()*$B18/Vandløb!$C$3)+EXP(-(3*PI())*(3*PI())*(Vandløb!M$13/Vandløb!$C$3)*Vandløb!$C$6/(Vandløb!$C$4*Vandløb!$C$3))*COS(3*PI()*$B18/Vandløb!$C$3)+EXP(-(4*PI())*(4*PI())*(Vandløb!M$13/Vandløb!$C$3)*Vandløb!$C$6/(Vandløb!$C$4*Vandløb!$C$3))*COS(4*PI()*$B18/Vandløb!$C$3)+EXP(-(5*PI())*(5*PI())*(Vandløb!M$13/Vandløb!$C$3)*Vandløb!$C$6/(Vandløb!$C$4*Vandløb!$C$3))*COS(5*PI()*$B18/Vandløb!$C$3)+EXP(-(6*PI())*(6*PI())*(Vandløb!M$13/Vandløb!$C$3)*Vandløb!$C$6/(Vandløb!$C$4*Vandløb!$C$3))*COS(6*PI()*$B18/Vandløb!$C$3)+EXP(-(7*PI())*(7*PI())*(Vandløb!M$13/Vandløb!$C$3)*Vandløb!$C$6/(Vandløb!$C$4*Vandløb!$C$3))*COS(7*PI()*$B18/Vandløb!$C$3)+EXP(-(8*PI())*(8*PI())*(Vandløb!M$13/Vandløb!$C$3)*Vandløb!$C$6/(Vandløb!$C$4*Vandløb!$C$3))*COS(8*PI()*$B18/Vandløb!$C$3)+EXP(-(9*PI())*(9*PI())*(Vandløb!M$13/Vandløb!$C$3)*Vandløb!$C$6/(Vandløb!$C$4*Vandløb!$C$3))*COS(9*PI()*$B18/Vandløb!$C$3)+EXP(-(10*PI())*(10*PI())*(Vandløb!M$13/Vandløb!$C$3)*Vandløb!$C$6/(Vandløb!$C$4*Vandløb!$C$3))*COS(10*PI()*$B18/Vandløb!$C$3))*2+1)*Vandløb!$C$7*Vandløb!$C$8/(Vandløb!$C$5+Vandløb!$C$7))/Vandløb!$C$8)</f>
        <v>101.04250956527056</v>
      </c>
      <c r="M18" s="46">
        <f>1/((((+EXP(-(1*PI())*(1*PI())*(Vandløb!N$13/Vandløb!$C$3)*Vandløb!$C$6/(Vandløb!$C$4*Vandløb!$C$3))*COS(1*PI()*$B18/Vandløb!$C$3)+EXP(-(2*PI())*(2*PI())*(Vandløb!N$13/Vandløb!$C$3)*Vandløb!$C$6/(Vandløb!$C$4*Vandløb!$C$3))*COS(2*PI()*$B18/Vandløb!$C$3)+EXP(-(3*PI())*(3*PI())*(Vandløb!N$13/Vandløb!$C$3)*Vandløb!$C$6/(Vandløb!$C$4*Vandløb!$C$3))*COS(3*PI()*$B18/Vandløb!$C$3)+EXP(-(4*PI())*(4*PI())*(Vandløb!N$13/Vandløb!$C$3)*Vandløb!$C$6/(Vandløb!$C$4*Vandløb!$C$3))*COS(4*PI()*$B18/Vandløb!$C$3)+EXP(-(5*PI())*(5*PI())*(Vandløb!N$13/Vandløb!$C$3)*Vandløb!$C$6/(Vandløb!$C$4*Vandløb!$C$3))*COS(5*PI()*$B18/Vandløb!$C$3)+EXP(-(6*PI())*(6*PI())*(Vandløb!N$13/Vandløb!$C$3)*Vandløb!$C$6/(Vandløb!$C$4*Vandløb!$C$3))*COS(6*PI()*$B18/Vandløb!$C$3)+EXP(-(7*PI())*(7*PI())*(Vandløb!N$13/Vandløb!$C$3)*Vandløb!$C$6/(Vandløb!$C$4*Vandløb!$C$3))*COS(7*PI()*$B18/Vandløb!$C$3)+EXP(-(8*PI())*(8*PI())*(Vandløb!N$13/Vandløb!$C$3)*Vandløb!$C$6/(Vandløb!$C$4*Vandløb!$C$3))*COS(8*PI()*$B18/Vandløb!$C$3)+EXP(-(9*PI())*(9*PI())*(Vandløb!N$13/Vandløb!$C$3)*Vandløb!$C$6/(Vandløb!$C$4*Vandløb!$C$3))*COS(9*PI()*$B18/Vandløb!$C$3)+EXP(-(10*PI())*(10*PI())*(Vandløb!N$13/Vandløb!$C$3)*Vandløb!$C$6/(Vandløb!$C$4*Vandløb!$C$3))*COS(10*PI()*$B18/Vandløb!$C$3))*2+1)*Vandløb!$C$7*Vandløb!$C$8/(Vandløb!$C$5+Vandløb!$C$7))/Vandløb!$C$8)</f>
        <v>93.144169711548557</v>
      </c>
      <c r="N18" s="46">
        <f>1/((((+EXP(-(1*PI())*(1*PI())*(Vandløb!O$13/Vandløb!$C$3)*Vandløb!$C$6/(Vandløb!$C$4*Vandløb!$C$3))*COS(1*PI()*$B18/Vandløb!$C$3)+EXP(-(2*PI())*(2*PI())*(Vandløb!O$13/Vandløb!$C$3)*Vandløb!$C$6/(Vandløb!$C$4*Vandløb!$C$3))*COS(2*PI()*$B18/Vandløb!$C$3)+EXP(-(3*PI())*(3*PI())*(Vandløb!O$13/Vandløb!$C$3)*Vandløb!$C$6/(Vandløb!$C$4*Vandløb!$C$3))*COS(3*PI()*$B18/Vandløb!$C$3)+EXP(-(4*PI())*(4*PI())*(Vandløb!O$13/Vandløb!$C$3)*Vandløb!$C$6/(Vandløb!$C$4*Vandløb!$C$3))*COS(4*PI()*$B18/Vandløb!$C$3)+EXP(-(5*PI())*(5*PI())*(Vandløb!O$13/Vandløb!$C$3)*Vandløb!$C$6/(Vandløb!$C$4*Vandløb!$C$3))*COS(5*PI()*$B18/Vandløb!$C$3)+EXP(-(6*PI())*(6*PI())*(Vandløb!O$13/Vandløb!$C$3)*Vandløb!$C$6/(Vandløb!$C$4*Vandløb!$C$3))*COS(6*PI()*$B18/Vandløb!$C$3)+EXP(-(7*PI())*(7*PI())*(Vandløb!O$13/Vandløb!$C$3)*Vandløb!$C$6/(Vandløb!$C$4*Vandløb!$C$3))*COS(7*PI()*$B18/Vandløb!$C$3)+EXP(-(8*PI())*(8*PI())*(Vandløb!O$13/Vandløb!$C$3)*Vandløb!$C$6/(Vandløb!$C$4*Vandløb!$C$3))*COS(8*PI()*$B18/Vandløb!$C$3)+EXP(-(9*PI())*(9*PI())*(Vandløb!O$13/Vandløb!$C$3)*Vandløb!$C$6/(Vandløb!$C$4*Vandløb!$C$3))*COS(9*PI()*$B18/Vandløb!$C$3)+EXP(-(10*PI())*(10*PI())*(Vandløb!O$13/Vandløb!$C$3)*Vandløb!$C$6/(Vandløb!$C$4*Vandløb!$C$3))*COS(10*PI()*$B18/Vandløb!$C$3))*2+1)*Vandløb!$C$7*Vandløb!$C$8/(Vandløb!$C$5+Vandløb!$C$7))/Vandløb!$C$8)</f>
        <v>87.194695206532188</v>
      </c>
      <c r="O18" s="46">
        <f>1/((((+EXP(-(1*PI())*(1*PI())*(Vandløb!P$13/Vandløb!$C$3)*Vandløb!$C$6/(Vandløb!$C$4*Vandløb!$C$3))*COS(1*PI()*$B18/Vandløb!$C$3)+EXP(-(2*PI())*(2*PI())*(Vandløb!P$13/Vandløb!$C$3)*Vandløb!$C$6/(Vandløb!$C$4*Vandløb!$C$3))*COS(2*PI()*$B18/Vandløb!$C$3)+EXP(-(3*PI())*(3*PI())*(Vandløb!P$13/Vandløb!$C$3)*Vandløb!$C$6/(Vandløb!$C$4*Vandløb!$C$3))*COS(3*PI()*$B18/Vandløb!$C$3)+EXP(-(4*PI())*(4*PI())*(Vandløb!P$13/Vandløb!$C$3)*Vandløb!$C$6/(Vandløb!$C$4*Vandløb!$C$3))*COS(4*PI()*$B18/Vandløb!$C$3)+EXP(-(5*PI())*(5*PI())*(Vandløb!P$13/Vandløb!$C$3)*Vandløb!$C$6/(Vandløb!$C$4*Vandløb!$C$3))*COS(5*PI()*$B18/Vandløb!$C$3)+EXP(-(6*PI())*(6*PI())*(Vandløb!P$13/Vandløb!$C$3)*Vandløb!$C$6/(Vandløb!$C$4*Vandløb!$C$3))*COS(6*PI()*$B18/Vandløb!$C$3)+EXP(-(7*PI())*(7*PI())*(Vandløb!P$13/Vandløb!$C$3)*Vandløb!$C$6/(Vandløb!$C$4*Vandløb!$C$3))*COS(7*PI()*$B18/Vandløb!$C$3)+EXP(-(8*PI())*(8*PI())*(Vandløb!P$13/Vandløb!$C$3)*Vandløb!$C$6/(Vandløb!$C$4*Vandløb!$C$3))*COS(8*PI()*$B18/Vandløb!$C$3)+EXP(-(9*PI())*(9*PI())*(Vandløb!P$13/Vandløb!$C$3)*Vandløb!$C$6/(Vandløb!$C$4*Vandløb!$C$3))*COS(9*PI()*$B18/Vandløb!$C$3)+EXP(-(10*PI())*(10*PI())*(Vandløb!P$13/Vandløb!$C$3)*Vandløb!$C$6/(Vandløb!$C$4*Vandløb!$C$3))*COS(10*PI()*$B18/Vandløb!$C$3))*2+1)*Vandløb!$C$7*Vandløb!$C$8/(Vandløb!$C$5+Vandløb!$C$7))/Vandløb!$C$8)</f>
        <v>82.566853463940518</v>
      </c>
      <c r="P18" s="46">
        <f>1/((((+EXP(-(1*PI())*(1*PI())*(Vandløb!Q$13/Vandløb!$C$3)*Vandløb!$C$6/(Vandløb!$C$4*Vandløb!$C$3))*COS(1*PI()*$B18/Vandløb!$C$3)+EXP(-(2*PI())*(2*PI())*(Vandløb!Q$13/Vandløb!$C$3)*Vandløb!$C$6/(Vandløb!$C$4*Vandløb!$C$3))*COS(2*PI()*$B18/Vandløb!$C$3)+EXP(-(3*PI())*(3*PI())*(Vandløb!Q$13/Vandløb!$C$3)*Vandløb!$C$6/(Vandløb!$C$4*Vandløb!$C$3))*COS(3*PI()*$B18/Vandløb!$C$3)+EXP(-(4*PI())*(4*PI())*(Vandløb!Q$13/Vandløb!$C$3)*Vandløb!$C$6/(Vandløb!$C$4*Vandløb!$C$3))*COS(4*PI()*$B18/Vandløb!$C$3)+EXP(-(5*PI())*(5*PI())*(Vandløb!Q$13/Vandløb!$C$3)*Vandløb!$C$6/(Vandløb!$C$4*Vandløb!$C$3))*COS(5*PI()*$B18/Vandløb!$C$3)+EXP(-(6*PI())*(6*PI())*(Vandløb!Q$13/Vandløb!$C$3)*Vandløb!$C$6/(Vandløb!$C$4*Vandløb!$C$3))*COS(6*PI()*$B18/Vandløb!$C$3)+EXP(-(7*PI())*(7*PI())*(Vandløb!Q$13/Vandløb!$C$3)*Vandløb!$C$6/(Vandløb!$C$4*Vandløb!$C$3))*COS(7*PI()*$B18/Vandløb!$C$3)+EXP(-(8*PI())*(8*PI())*(Vandløb!Q$13/Vandløb!$C$3)*Vandløb!$C$6/(Vandløb!$C$4*Vandløb!$C$3))*COS(8*PI()*$B18/Vandløb!$C$3)+EXP(-(9*PI())*(9*PI())*(Vandløb!Q$13/Vandløb!$C$3)*Vandløb!$C$6/(Vandløb!$C$4*Vandløb!$C$3))*COS(9*PI()*$B18/Vandløb!$C$3)+EXP(-(10*PI())*(10*PI())*(Vandløb!Q$13/Vandløb!$C$3)*Vandløb!$C$6/(Vandløb!$C$4*Vandløb!$C$3))*COS(10*PI()*$B18/Vandløb!$C$3))*2+1)*Vandløb!$C$7*Vandløb!$C$8/(Vandløb!$C$5+Vandløb!$C$7))/Vandløb!$C$8)</f>
        <v>78.87814744446068</v>
      </c>
      <c r="Q18" s="46">
        <f>1/((((+EXP(-(1*PI())*(1*PI())*(Vandløb!R$13/Vandløb!$C$3)*Vandløb!$C$6/(Vandløb!$C$4*Vandløb!$C$3))*COS(1*PI()*$B18/Vandløb!$C$3)+EXP(-(2*PI())*(2*PI())*(Vandløb!R$13/Vandløb!$C$3)*Vandløb!$C$6/(Vandløb!$C$4*Vandløb!$C$3))*COS(2*PI()*$B18/Vandløb!$C$3)+EXP(-(3*PI())*(3*PI())*(Vandløb!R$13/Vandløb!$C$3)*Vandløb!$C$6/(Vandløb!$C$4*Vandløb!$C$3))*COS(3*PI()*$B18/Vandløb!$C$3)+EXP(-(4*PI())*(4*PI())*(Vandløb!R$13/Vandløb!$C$3)*Vandløb!$C$6/(Vandløb!$C$4*Vandløb!$C$3))*COS(4*PI()*$B18/Vandløb!$C$3)+EXP(-(5*PI())*(5*PI())*(Vandløb!R$13/Vandløb!$C$3)*Vandløb!$C$6/(Vandløb!$C$4*Vandløb!$C$3))*COS(5*PI()*$B18/Vandløb!$C$3)+EXP(-(6*PI())*(6*PI())*(Vandløb!R$13/Vandløb!$C$3)*Vandløb!$C$6/(Vandløb!$C$4*Vandløb!$C$3))*COS(6*PI()*$B18/Vandløb!$C$3)+EXP(-(7*PI())*(7*PI())*(Vandløb!R$13/Vandløb!$C$3)*Vandløb!$C$6/(Vandløb!$C$4*Vandløb!$C$3))*COS(7*PI()*$B18/Vandløb!$C$3)+EXP(-(8*PI())*(8*PI())*(Vandløb!R$13/Vandløb!$C$3)*Vandløb!$C$6/(Vandløb!$C$4*Vandløb!$C$3))*COS(8*PI()*$B18/Vandløb!$C$3)+EXP(-(9*PI())*(9*PI())*(Vandløb!R$13/Vandløb!$C$3)*Vandløb!$C$6/(Vandløb!$C$4*Vandløb!$C$3))*COS(9*PI()*$B18/Vandløb!$C$3)+EXP(-(10*PI())*(10*PI())*(Vandløb!R$13/Vandløb!$C$3)*Vandløb!$C$6/(Vandløb!$C$4*Vandløb!$C$3))*COS(10*PI()*$B18/Vandløb!$C$3))*2+1)*Vandløb!$C$7*Vandløb!$C$8/(Vandløb!$C$5+Vandløb!$C$7))/Vandløb!$C$8)</f>
        <v>75.881985531521565</v>
      </c>
      <c r="R18" s="46">
        <f>1/((((+EXP(-(1*PI())*(1*PI())*(Vandløb!S$13/Vandløb!$C$3)*Vandløb!$C$6/(Vandløb!$C$4*Vandløb!$C$3))*COS(1*PI()*$B18/Vandløb!$C$3)+EXP(-(2*PI())*(2*PI())*(Vandløb!S$13/Vandløb!$C$3)*Vandløb!$C$6/(Vandløb!$C$4*Vandløb!$C$3))*COS(2*PI()*$B18/Vandløb!$C$3)+EXP(-(3*PI())*(3*PI())*(Vandløb!S$13/Vandløb!$C$3)*Vandløb!$C$6/(Vandløb!$C$4*Vandløb!$C$3))*COS(3*PI()*$B18/Vandløb!$C$3)+EXP(-(4*PI())*(4*PI())*(Vandløb!S$13/Vandløb!$C$3)*Vandløb!$C$6/(Vandløb!$C$4*Vandløb!$C$3))*COS(4*PI()*$B18/Vandløb!$C$3)+EXP(-(5*PI())*(5*PI())*(Vandløb!S$13/Vandløb!$C$3)*Vandløb!$C$6/(Vandløb!$C$4*Vandløb!$C$3))*COS(5*PI()*$B18/Vandløb!$C$3)+EXP(-(6*PI())*(6*PI())*(Vandløb!S$13/Vandløb!$C$3)*Vandløb!$C$6/(Vandløb!$C$4*Vandløb!$C$3))*COS(6*PI()*$B18/Vandløb!$C$3)+EXP(-(7*PI())*(7*PI())*(Vandløb!S$13/Vandløb!$C$3)*Vandløb!$C$6/(Vandløb!$C$4*Vandløb!$C$3))*COS(7*PI()*$B18/Vandløb!$C$3)+EXP(-(8*PI())*(8*PI())*(Vandløb!S$13/Vandløb!$C$3)*Vandløb!$C$6/(Vandløb!$C$4*Vandløb!$C$3))*COS(8*PI()*$B18/Vandløb!$C$3)+EXP(-(9*PI())*(9*PI())*(Vandløb!S$13/Vandløb!$C$3)*Vandløb!$C$6/(Vandløb!$C$4*Vandløb!$C$3))*COS(9*PI()*$B18/Vandløb!$C$3)+EXP(-(10*PI())*(10*PI())*(Vandløb!S$13/Vandløb!$C$3)*Vandløb!$C$6/(Vandløb!$C$4*Vandløb!$C$3))*COS(10*PI()*$B18/Vandløb!$C$3))*2+1)*Vandløb!$C$7*Vandløb!$C$8/(Vandløb!$C$5+Vandløb!$C$7))/Vandløb!$C$8)</f>
        <v>73.411934918917325</v>
      </c>
      <c r="S18" s="46">
        <f>1/((((+EXP(-(1*PI())*(1*PI())*(Vandløb!T$13/Vandløb!$C$3)*Vandløb!$C$6/(Vandløb!$C$4*Vandløb!$C$3))*COS(1*PI()*$B18/Vandløb!$C$3)+EXP(-(2*PI())*(2*PI())*(Vandløb!T$13/Vandløb!$C$3)*Vandløb!$C$6/(Vandløb!$C$4*Vandløb!$C$3))*COS(2*PI()*$B18/Vandløb!$C$3)+EXP(-(3*PI())*(3*PI())*(Vandløb!T$13/Vandløb!$C$3)*Vandløb!$C$6/(Vandløb!$C$4*Vandløb!$C$3))*COS(3*PI()*$B18/Vandløb!$C$3)+EXP(-(4*PI())*(4*PI())*(Vandløb!T$13/Vandløb!$C$3)*Vandløb!$C$6/(Vandløb!$C$4*Vandløb!$C$3))*COS(4*PI()*$B18/Vandløb!$C$3)+EXP(-(5*PI())*(5*PI())*(Vandløb!T$13/Vandløb!$C$3)*Vandløb!$C$6/(Vandløb!$C$4*Vandløb!$C$3))*COS(5*PI()*$B18/Vandløb!$C$3)+EXP(-(6*PI())*(6*PI())*(Vandløb!T$13/Vandløb!$C$3)*Vandløb!$C$6/(Vandløb!$C$4*Vandløb!$C$3))*COS(6*PI()*$B18/Vandløb!$C$3)+EXP(-(7*PI())*(7*PI())*(Vandløb!T$13/Vandløb!$C$3)*Vandløb!$C$6/(Vandløb!$C$4*Vandløb!$C$3))*COS(7*PI()*$B18/Vandløb!$C$3)+EXP(-(8*PI())*(8*PI())*(Vandløb!T$13/Vandløb!$C$3)*Vandløb!$C$6/(Vandløb!$C$4*Vandløb!$C$3))*COS(8*PI()*$B18/Vandløb!$C$3)+EXP(-(9*PI())*(9*PI())*(Vandløb!T$13/Vandløb!$C$3)*Vandløb!$C$6/(Vandløb!$C$4*Vandløb!$C$3))*COS(9*PI()*$B18/Vandløb!$C$3)+EXP(-(10*PI())*(10*PI())*(Vandløb!T$13/Vandløb!$C$3)*Vandløb!$C$6/(Vandløb!$C$4*Vandløb!$C$3))*COS(10*PI()*$B18/Vandløb!$C$3))*2+1)*Vandløb!$C$7*Vandløb!$C$8/(Vandløb!$C$5+Vandløb!$C$7))/Vandløb!$C$8)</f>
        <v>71.351296304177225</v>
      </c>
      <c r="T18" s="46">
        <f>1/((((+EXP(-(1*PI())*(1*PI())*(Vandløb!U$13/Vandløb!$C$3)*Vandløb!$C$6/(Vandløb!$C$4*Vandløb!$C$3))*COS(1*PI()*$B18/Vandløb!$C$3)+EXP(-(2*PI())*(2*PI())*(Vandløb!U$13/Vandløb!$C$3)*Vandløb!$C$6/(Vandløb!$C$4*Vandløb!$C$3))*COS(2*PI()*$B18/Vandløb!$C$3)+EXP(-(3*PI())*(3*PI())*(Vandløb!U$13/Vandløb!$C$3)*Vandløb!$C$6/(Vandløb!$C$4*Vandløb!$C$3))*COS(3*PI()*$B18/Vandløb!$C$3)+EXP(-(4*PI())*(4*PI())*(Vandløb!U$13/Vandløb!$C$3)*Vandløb!$C$6/(Vandløb!$C$4*Vandløb!$C$3))*COS(4*PI()*$B18/Vandløb!$C$3)+EXP(-(5*PI())*(5*PI())*(Vandløb!U$13/Vandløb!$C$3)*Vandløb!$C$6/(Vandløb!$C$4*Vandløb!$C$3))*COS(5*PI()*$B18/Vandløb!$C$3)+EXP(-(6*PI())*(6*PI())*(Vandløb!U$13/Vandløb!$C$3)*Vandløb!$C$6/(Vandløb!$C$4*Vandløb!$C$3))*COS(6*PI()*$B18/Vandløb!$C$3)+EXP(-(7*PI())*(7*PI())*(Vandløb!U$13/Vandløb!$C$3)*Vandløb!$C$6/(Vandløb!$C$4*Vandløb!$C$3))*COS(7*PI()*$B18/Vandløb!$C$3)+EXP(-(8*PI())*(8*PI())*(Vandløb!U$13/Vandløb!$C$3)*Vandløb!$C$6/(Vandløb!$C$4*Vandløb!$C$3))*COS(8*PI()*$B18/Vandløb!$C$3)+EXP(-(9*PI())*(9*PI())*(Vandløb!U$13/Vandløb!$C$3)*Vandløb!$C$6/(Vandløb!$C$4*Vandløb!$C$3))*COS(9*PI()*$B18/Vandløb!$C$3)+EXP(-(10*PI())*(10*PI())*(Vandløb!U$13/Vandløb!$C$3)*Vandløb!$C$6/(Vandløb!$C$4*Vandløb!$C$3))*COS(10*PI()*$B18/Vandløb!$C$3))*2+1)*Vandløb!$C$7*Vandløb!$C$8/(Vandløb!$C$5+Vandløb!$C$7))/Vandløb!$C$8)</f>
        <v>69.615584419690606</v>
      </c>
      <c r="U18" s="46">
        <f>1/((((+EXP(-(1*PI())*(1*PI())*(Vandløb!V$13/Vandløb!$C$3)*Vandløb!$C$6/(Vandløb!$C$4*Vandløb!$C$3))*COS(1*PI()*$B18/Vandløb!$C$3)+EXP(-(2*PI())*(2*PI())*(Vandløb!V$13/Vandløb!$C$3)*Vandløb!$C$6/(Vandløb!$C$4*Vandløb!$C$3))*COS(2*PI()*$B18/Vandløb!$C$3)+EXP(-(3*PI())*(3*PI())*(Vandløb!V$13/Vandløb!$C$3)*Vandløb!$C$6/(Vandløb!$C$4*Vandløb!$C$3))*COS(3*PI()*$B18/Vandløb!$C$3)+EXP(-(4*PI())*(4*PI())*(Vandløb!V$13/Vandløb!$C$3)*Vandløb!$C$6/(Vandløb!$C$4*Vandløb!$C$3))*COS(4*PI()*$B18/Vandløb!$C$3)+EXP(-(5*PI())*(5*PI())*(Vandløb!V$13/Vandløb!$C$3)*Vandløb!$C$6/(Vandløb!$C$4*Vandløb!$C$3))*COS(5*PI()*$B18/Vandløb!$C$3)+EXP(-(6*PI())*(6*PI())*(Vandløb!V$13/Vandløb!$C$3)*Vandløb!$C$6/(Vandløb!$C$4*Vandløb!$C$3))*COS(6*PI()*$B18/Vandløb!$C$3)+EXP(-(7*PI())*(7*PI())*(Vandløb!V$13/Vandløb!$C$3)*Vandløb!$C$6/(Vandløb!$C$4*Vandløb!$C$3))*COS(7*PI()*$B18/Vandløb!$C$3)+EXP(-(8*PI())*(8*PI())*(Vandløb!V$13/Vandløb!$C$3)*Vandløb!$C$6/(Vandløb!$C$4*Vandløb!$C$3))*COS(8*PI()*$B18/Vandløb!$C$3)+EXP(-(9*PI())*(9*PI())*(Vandløb!V$13/Vandløb!$C$3)*Vandløb!$C$6/(Vandløb!$C$4*Vandløb!$C$3))*COS(9*PI()*$B18/Vandløb!$C$3)+EXP(-(10*PI())*(10*PI())*(Vandløb!V$13/Vandløb!$C$3)*Vandløb!$C$6/(Vandløb!$C$4*Vandløb!$C$3))*COS(10*PI()*$B18/Vandløb!$C$3))*2+1)*Vandløb!$C$7*Vandløb!$C$8/(Vandløb!$C$5+Vandløb!$C$7))/Vandløb!$C$8)</f>
        <v>68.141965167528681</v>
      </c>
      <c r="V18" s="46">
        <f>1/((((+EXP(-(1*PI())*(1*PI())*(Vandløb!W$13/Vandløb!$C$3)*Vandløb!$C$6/(Vandløb!$C$4*Vandløb!$C$3))*COS(1*PI()*$B18/Vandløb!$C$3)+EXP(-(2*PI())*(2*PI())*(Vandløb!W$13/Vandløb!$C$3)*Vandløb!$C$6/(Vandløb!$C$4*Vandløb!$C$3))*COS(2*PI()*$B18/Vandløb!$C$3)+EXP(-(3*PI())*(3*PI())*(Vandløb!W$13/Vandløb!$C$3)*Vandløb!$C$6/(Vandløb!$C$4*Vandløb!$C$3))*COS(3*PI()*$B18/Vandløb!$C$3)+EXP(-(4*PI())*(4*PI())*(Vandløb!W$13/Vandløb!$C$3)*Vandløb!$C$6/(Vandløb!$C$4*Vandløb!$C$3))*COS(4*PI()*$B18/Vandløb!$C$3)+EXP(-(5*PI())*(5*PI())*(Vandløb!W$13/Vandløb!$C$3)*Vandløb!$C$6/(Vandløb!$C$4*Vandløb!$C$3))*COS(5*PI()*$B18/Vandløb!$C$3)+EXP(-(6*PI())*(6*PI())*(Vandløb!W$13/Vandløb!$C$3)*Vandløb!$C$6/(Vandløb!$C$4*Vandløb!$C$3))*COS(6*PI()*$B18/Vandløb!$C$3)+EXP(-(7*PI())*(7*PI())*(Vandløb!W$13/Vandløb!$C$3)*Vandløb!$C$6/(Vandløb!$C$4*Vandløb!$C$3))*COS(7*PI()*$B18/Vandløb!$C$3)+EXP(-(8*PI())*(8*PI())*(Vandløb!W$13/Vandløb!$C$3)*Vandløb!$C$6/(Vandløb!$C$4*Vandløb!$C$3))*COS(8*PI()*$B18/Vandløb!$C$3)+EXP(-(9*PI())*(9*PI())*(Vandløb!W$13/Vandløb!$C$3)*Vandløb!$C$6/(Vandløb!$C$4*Vandløb!$C$3))*COS(9*PI()*$B18/Vandløb!$C$3)+EXP(-(10*PI())*(10*PI())*(Vandløb!W$13/Vandløb!$C$3)*Vandløb!$C$6/(Vandløb!$C$4*Vandløb!$C$3))*COS(10*PI()*$B18/Vandløb!$C$3))*2+1)*Vandløb!$C$7*Vandløb!$C$8/(Vandløb!$C$5+Vandløb!$C$7))/Vandløb!$C$8)</f>
        <v>66.88262763159544</v>
      </c>
      <c r="W18" s="46">
        <f>1/((((+EXP(-(1*PI())*(1*PI())*(Vandløb!X$13/Vandløb!$C$3)*Vandløb!$C$6/(Vandløb!$C$4*Vandløb!$C$3))*COS(1*PI()*$B18/Vandløb!$C$3)+EXP(-(2*PI())*(2*PI())*(Vandløb!X$13/Vandløb!$C$3)*Vandløb!$C$6/(Vandløb!$C$4*Vandløb!$C$3))*COS(2*PI()*$B18/Vandløb!$C$3)+EXP(-(3*PI())*(3*PI())*(Vandløb!X$13/Vandløb!$C$3)*Vandløb!$C$6/(Vandløb!$C$4*Vandløb!$C$3))*COS(3*PI()*$B18/Vandløb!$C$3)+EXP(-(4*PI())*(4*PI())*(Vandløb!X$13/Vandløb!$C$3)*Vandløb!$C$6/(Vandløb!$C$4*Vandløb!$C$3))*COS(4*PI()*$B18/Vandløb!$C$3)+EXP(-(5*PI())*(5*PI())*(Vandløb!X$13/Vandløb!$C$3)*Vandløb!$C$6/(Vandløb!$C$4*Vandløb!$C$3))*COS(5*PI()*$B18/Vandløb!$C$3)+EXP(-(6*PI())*(6*PI())*(Vandløb!X$13/Vandløb!$C$3)*Vandløb!$C$6/(Vandløb!$C$4*Vandløb!$C$3))*COS(6*PI()*$B18/Vandløb!$C$3)+EXP(-(7*PI())*(7*PI())*(Vandløb!X$13/Vandløb!$C$3)*Vandløb!$C$6/(Vandløb!$C$4*Vandløb!$C$3))*COS(7*PI()*$B18/Vandløb!$C$3)+EXP(-(8*PI())*(8*PI())*(Vandløb!X$13/Vandløb!$C$3)*Vandløb!$C$6/(Vandløb!$C$4*Vandløb!$C$3))*COS(8*PI()*$B18/Vandløb!$C$3)+EXP(-(9*PI())*(9*PI())*(Vandløb!X$13/Vandløb!$C$3)*Vandløb!$C$6/(Vandløb!$C$4*Vandløb!$C$3))*COS(9*PI()*$B18/Vandløb!$C$3)+EXP(-(10*PI())*(10*PI())*(Vandløb!X$13/Vandløb!$C$3)*Vandløb!$C$6/(Vandløb!$C$4*Vandløb!$C$3))*COS(10*PI()*$B18/Vandløb!$C$3))*2+1)*Vandløb!$C$7*Vandløb!$C$8/(Vandløb!$C$5+Vandløb!$C$7))/Vandløb!$C$8)</f>
        <v>65.800477311150871</v>
      </c>
      <c r="X18" s="46">
        <f>1/((((+EXP(-(1*PI())*(1*PI())*(Vandløb!Y$13/Vandløb!$C$3)*Vandløb!$C$6/(Vandløb!$C$4*Vandløb!$C$3))*COS(1*PI()*$B18/Vandløb!$C$3)+EXP(-(2*PI())*(2*PI())*(Vandløb!Y$13/Vandløb!$C$3)*Vandløb!$C$6/(Vandløb!$C$4*Vandløb!$C$3))*COS(2*PI()*$B18/Vandløb!$C$3)+EXP(-(3*PI())*(3*PI())*(Vandløb!Y$13/Vandløb!$C$3)*Vandløb!$C$6/(Vandløb!$C$4*Vandløb!$C$3))*COS(3*PI()*$B18/Vandløb!$C$3)+EXP(-(4*PI())*(4*PI())*(Vandløb!Y$13/Vandløb!$C$3)*Vandløb!$C$6/(Vandløb!$C$4*Vandløb!$C$3))*COS(4*PI()*$B18/Vandløb!$C$3)+EXP(-(5*PI())*(5*PI())*(Vandløb!Y$13/Vandløb!$C$3)*Vandløb!$C$6/(Vandløb!$C$4*Vandløb!$C$3))*COS(5*PI()*$B18/Vandløb!$C$3)+EXP(-(6*PI())*(6*PI())*(Vandløb!Y$13/Vandløb!$C$3)*Vandløb!$C$6/(Vandløb!$C$4*Vandløb!$C$3))*COS(6*PI()*$B18/Vandløb!$C$3)+EXP(-(7*PI())*(7*PI())*(Vandløb!Y$13/Vandløb!$C$3)*Vandløb!$C$6/(Vandløb!$C$4*Vandløb!$C$3))*COS(7*PI()*$B18/Vandløb!$C$3)+EXP(-(8*PI())*(8*PI())*(Vandløb!Y$13/Vandløb!$C$3)*Vandløb!$C$6/(Vandløb!$C$4*Vandløb!$C$3))*COS(8*PI()*$B18/Vandløb!$C$3)+EXP(-(9*PI())*(9*PI())*(Vandløb!Y$13/Vandløb!$C$3)*Vandløb!$C$6/(Vandløb!$C$4*Vandløb!$C$3))*COS(9*PI()*$B18/Vandløb!$C$3)+EXP(-(10*PI())*(10*PI())*(Vandløb!Y$13/Vandløb!$C$3)*Vandløb!$C$6/(Vandløb!$C$4*Vandløb!$C$3))*COS(10*PI()*$B18/Vandløb!$C$3))*2+1)*Vandløb!$C$7*Vandløb!$C$8/(Vandløb!$C$5+Vandløb!$C$7))/Vandløb!$C$8)</f>
        <v>64.866250306830551</v>
      </c>
      <c r="Y18" s="46">
        <f>1/((((+EXP(-(1*PI())*(1*PI())*(Vandløb!Z$13/Vandløb!$C$3)*Vandløb!$C$6/(Vandløb!$C$4*Vandløb!$C$3))*COS(1*PI()*$B18/Vandløb!$C$3)+EXP(-(2*PI())*(2*PI())*(Vandløb!Z$13/Vandløb!$C$3)*Vandløb!$C$6/(Vandløb!$C$4*Vandløb!$C$3))*COS(2*PI()*$B18/Vandløb!$C$3)+EXP(-(3*PI())*(3*PI())*(Vandløb!Z$13/Vandløb!$C$3)*Vandløb!$C$6/(Vandløb!$C$4*Vandløb!$C$3))*COS(3*PI()*$B18/Vandløb!$C$3)+EXP(-(4*PI())*(4*PI())*(Vandløb!Z$13/Vandløb!$C$3)*Vandløb!$C$6/(Vandløb!$C$4*Vandløb!$C$3))*COS(4*PI()*$B18/Vandløb!$C$3)+EXP(-(5*PI())*(5*PI())*(Vandløb!Z$13/Vandløb!$C$3)*Vandløb!$C$6/(Vandløb!$C$4*Vandløb!$C$3))*COS(5*PI()*$B18/Vandløb!$C$3)+EXP(-(6*PI())*(6*PI())*(Vandløb!Z$13/Vandløb!$C$3)*Vandløb!$C$6/(Vandløb!$C$4*Vandløb!$C$3))*COS(6*PI()*$B18/Vandløb!$C$3)+EXP(-(7*PI())*(7*PI())*(Vandløb!Z$13/Vandløb!$C$3)*Vandløb!$C$6/(Vandløb!$C$4*Vandløb!$C$3))*COS(7*PI()*$B18/Vandløb!$C$3)+EXP(-(8*PI())*(8*PI())*(Vandløb!Z$13/Vandløb!$C$3)*Vandløb!$C$6/(Vandløb!$C$4*Vandløb!$C$3))*COS(8*PI()*$B18/Vandløb!$C$3)+EXP(-(9*PI())*(9*PI())*(Vandløb!Z$13/Vandløb!$C$3)*Vandløb!$C$6/(Vandløb!$C$4*Vandløb!$C$3))*COS(9*PI()*$B18/Vandløb!$C$3)+EXP(-(10*PI())*(10*PI())*(Vandløb!Z$13/Vandløb!$C$3)*Vandløb!$C$6/(Vandløb!$C$4*Vandløb!$C$3))*COS(10*PI()*$B18/Vandløb!$C$3))*2+1)*Vandløb!$C$7*Vandløb!$C$8/(Vandløb!$C$5+Vandløb!$C$7))/Vandløb!$C$8)</f>
        <v>64.056526397501045</v>
      </c>
      <c r="Z18" s="46">
        <f>1/((((+EXP(-(1*PI())*(1*PI())*(Vandløb!AA$13/Vandløb!$C$3)*Vandløb!$C$6/(Vandløb!$C$4*Vandløb!$C$3))*COS(1*PI()*$B18/Vandløb!$C$3)+EXP(-(2*PI())*(2*PI())*(Vandløb!AA$13/Vandløb!$C$3)*Vandløb!$C$6/(Vandløb!$C$4*Vandløb!$C$3))*COS(2*PI()*$B18/Vandløb!$C$3)+EXP(-(3*PI())*(3*PI())*(Vandløb!AA$13/Vandløb!$C$3)*Vandløb!$C$6/(Vandløb!$C$4*Vandløb!$C$3))*COS(3*PI()*$B18/Vandløb!$C$3)+EXP(-(4*PI())*(4*PI())*(Vandløb!AA$13/Vandløb!$C$3)*Vandløb!$C$6/(Vandløb!$C$4*Vandløb!$C$3))*COS(4*PI()*$B18/Vandløb!$C$3)+EXP(-(5*PI())*(5*PI())*(Vandløb!AA$13/Vandløb!$C$3)*Vandløb!$C$6/(Vandløb!$C$4*Vandløb!$C$3))*COS(5*PI()*$B18/Vandløb!$C$3)+EXP(-(6*PI())*(6*PI())*(Vandløb!AA$13/Vandløb!$C$3)*Vandløb!$C$6/(Vandløb!$C$4*Vandløb!$C$3))*COS(6*PI()*$B18/Vandløb!$C$3)+EXP(-(7*PI())*(7*PI())*(Vandløb!AA$13/Vandløb!$C$3)*Vandløb!$C$6/(Vandløb!$C$4*Vandløb!$C$3))*COS(7*PI()*$B18/Vandløb!$C$3)+EXP(-(8*PI())*(8*PI())*(Vandløb!AA$13/Vandløb!$C$3)*Vandløb!$C$6/(Vandløb!$C$4*Vandløb!$C$3))*COS(8*PI()*$B18/Vandløb!$C$3)+EXP(-(9*PI())*(9*PI())*(Vandløb!AA$13/Vandløb!$C$3)*Vandløb!$C$6/(Vandløb!$C$4*Vandløb!$C$3))*COS(9*PI()*$B18/Vandløb!$C$3)+EXP(-(10*PI())*(10*PI())*(Vandløb!AA$13/Vandløb!$C$3)*Vandløb!$C$6/(Vandløb!$C$4*Vandløb!$C$3))*COS(10*PI()*$B18/Vandløb!$C$3))*2+1)*Vandløb!$C$7*Vandløb!$C$8/(Vandløb!$C$5+Vandløb!$C$7))/Vandløb!$C$8)</f>
        <v>63.35232765820075</v>
      </c>
      <c r="AA18" s="46">
        <f>1/((((+EXP(-(1*PI())*(1*PI())*(Vandløb!AB$13/Vandløb!$C$3)*Vandløb!$C$6/(Vandløb!$C$4*Vandløb!$C$3))*COS(1*PI()*$B18/Vandløb!$C$3)+EXP(-(2*PI())*(2*PI())*(Vandløb!AB$13/Vandløb!$C$3)*Vandløb!$C$6/(Vandløb!$C$4*Vandløb!$C$3))*COS(2*PI()*$B18/Vandløb!$C$3)+EXP(-(3*PI())*(3*PI())*(Vandløb!AB$13/Vandløb!$C$3)*Vandløb!$C$6/(Vandløb!$C$4*Vandløb!$C$3))*COS(3*PI()*$B18/Vandløb!$C$3)+EXP(-(4*PI())*(4*PI())*(Vandløb!AB$13/Vandløb!$C$3)*Vandløb!$C$6/(Vandløb!$C$4*Vandløb!$C$3))*COS(4*PI()*$B18/Vandløb!$C$3)+EXP(-(5*PI())*(5*PI())*(Vandløb!AB$13/Vandløb!$C$3)*Vandløb!$C$6/(Vandløb!$C$4*Vandløb!$C$3))*COS(5*PI()*$B18/Vandløb!$C$3)+EXP(-(6*PI())*(6*PI())*(Vandløb!AB$13/Vandløb!$C$3)*Vandløb!$C$6/(Vandløb!$C$4*Vandløb!$C$3))*COS(6*PI()*$B18/Vandløb!$C$3)+EXP(-(7*PI())*(7*PI())*(Vandløb!AB$13/Vandløb!$C$3)*Vandløb!$C$6/(Vandløb!$C$4*Vandløb!$C$3))*COS(7*PI()*$B18/Vandløb!$C$3)+EXP(-(8*PI())*(8*PI())*(Vandløb!AB$13/Vandløb!$C$3)*Vandløb!$C$6/(Vandløb!$C$4*Vandløb!$C$3))*COS(8*PI()*$B18/Vandløb!$C$3)+EXP(-(9*PI())*(9*PI())*(Vandløb!AB$13/Vandløb!$C$3)*Vandløb!$C$6/(Vandløb!$C$4*Vandløb!$C$3))*COS(9*PI()*$B18/Vandløb!$C$3)+EXP(-(10*PI())*(10*PI())*(Vandløb!AB$13/Vandløb!$C$3)*Vandløb!$C$6/(Vandløb!$C$4*Vandløb!$C$3))*COS(10*PI()*$B18/Vandløb!$C$3))*2+1)*Vandløb!$C$7*Vandløb!$C$8/(Vandløb!$C$5+Vandløb!$C$7))/Vandløb!$C$8)</f>
        <v>62.738108641343175</v>
      </c>
      <c r="AB18" s="47">
        <f>1/((((+EXP(-(1*PI())*(1*PI())*(Vandløb!AC$13/Vandløb!$C$3)*Vandløb!$C$6/(Vandløb!$C$4*Vandløb!$C$3))*COS(1*PI()*$B18/Vandløb!$C$3)+EXP(-(2*PI())*(2*PI())*(Vandløb!AC$13/Vandløb!$C$3)*Vandløb!$C$6/(Vandløb!$C$4*Vandløb!$C$3))*COS(2*PI()*$B18/Vandløb!$C$3)+EXP(-(3*PI())*(3*PI())*(Vandløb!AC$13/Vandløb!$C$3)*Vandløb!$C$6/(Vandløb!$C$4*Vandløb!$C$3))*COS(3*PI()*$B18/Vandløb!$C$3)+EXP(-(4*PI())*(4*PI())*(Vandløb!AC$13/Vandløb!$C$3)*Vandløb!$C$6/(Vandløb!$C$4*Vandløb!$C$3))*COS(4*PI()*$B18/Vandløb!$C$3)+EXP(-(5*PI())*(5*PI())*(Vandløb!AC$13/Vandløb!$C$3)*Vandløb!$C$6/(Vandløb!$C$4*Vandløb!$C$3))*COS(5*PI()*$B18/Vandløb!$C$3)+EXP(-(6*PI())*(6*PI())*(Vandløb!AC$13/Vandløb!$C$3)*Vandløb!$C$6/(Vandløb!$C$4*Vandløb!$C$3))*COS(6*PI()*$B18/Vandløb!$C$3)+EXP(-(7*PI())*(7*PI())*(Vandløb!AC$13/Vandløb!$C$3)*Vandløb!$C$6/(Vandløb!$C$4*Vandløb!$C$3))*COS(7*PI()*$B18/Vandløb!$C$3)+EXP(-(8*PI())*(8*PI())*(Vandløb!AC$13/Vandløb!$C$3)*Vandløb!$C$6/(Vandløb!$C$4*Vandløb!$C$3))*COS(8*PI()*$B18/Vandløb!$C$3)+EXP(-(9*PI())*(9*PI())*(Vandløb!AC$13/Vandløb!$C$3)*Vandløb!$C$6/(Vandløb!$C$4*Vandløb!$C$3))*COS(9*PI()*$B18/Vandløb!$C$3)+EXP(-(10*PI())*(10*PI())*(Vandløb!AC$13/Vandløb!$C$3)*Vandløb!$C$6/(Vandløb!$C$4*Vandløb!$C$3))*COS(10*PI()*$B18/Vandløb!$C$3))*2+1)*Vandløb!$C$7*Vandløb!$C$8/(Vandløb!$C$5+Vandløb!$C$7))/Vandløb!$C$8)</f>
        <v>62.201014649540078</v>
      </c>
    </row>
    <row r="19" spans="2:28" x14ac:dyDescent="0.2">
      <c r="B19" s="35">
        <f>Vandløb!$K$9*15</f>
        <v>6</v>
      </c>
      <c r="C19" s="45">
        <f>1/((((+EXP(-(1*PI())*(1*PI())*(Vandløb!D$13/Vandløb!$C$3)*Vandløb!$C$6/(Vandløb!$C$4*Vandløb!$C$3))*COS(1*PI()*$B19/Vandløb!$C$3)+EXP(-(2*PI())*(2*PI())*(Vandløb!D$13/Vandløb!$C$3)*Vandløb!$C$6/(Vandløb!$C$4*Vandløb!$C$3))*COS(2*PI()*$B19/Vandløb!$C$3)+EXP(-(3*PI())*(3*PI())*(Vandløb!D$13/Vandløb!$C$3)*Vandløb!$C$6/(Vandløb!$C$4*Vandløb!$C$3))*COS(3*PI()*$B19/Vandløb!$C$3)+EXP(-(4*PI())*(4*PI())*(Vandløb!D$13/Vandløb!$C$3)*Vandløb!$C$6/(Vandløb!$C$4*Vandløb!$C$3))*COS(4*PI()*$B19/Vandløb!$C$3)+EXP(-(5*PI())*(5*PI())*(Vandløb!D$13/Vandløb!$C$3)*Vandløb!$C$6/(Vandløb!$C$4*Vandløb!$C$3))*COS(5*PI()*$B19/Vandløb!$C$3)+EXP(-(6*PI())*(6*PI())*(Vandløb!D$13/Vandløb!$C$3)*Vandløb!$C$6/(Vandløb!$C$4*Vandløb!$C$3))*COS(6*PI()*$B19/Vandløb!$C$3)+EXP(-(7*PI())*(7*PI())*(Vandløb!D$13/Vandløb!$C$3)*Vandløb!$C$6/(Vandløb!$C$4*Vandløb!$C$3))*COS(7*PI()*$B19/Vandløb!$C$3)+EXP(-(8*PI())*(8*PI())*(Vandløb!D$13/Vandløb!$C$3)*Vandløb!$C$6/(Vandløb!$C$4*Vandløb!$C$3))*COS(8*PI()*$B19/Vandløb!$C$3)+EXP(-(9*PI())*(9*PI())*(Vandløb!D$13/Vandløb!$C$3)*Vandløb!$C$6/(Vandløb!$C$4*Vandløb!$C$3))*COS(9*PI()*$B19/Vandløb!$C$3)+EXP(-(10*PI())*(10*PI())*(Vandløb!D$13/Vandløb!$C$3)*Vandløb!$C$6/(Vandløb!$C$4*Vandløb!$C$3))*COS(10*PI()*$B19/Vandløb!$C$3))*2+1)*Vandløb!$C$7*Vandløb!$C$8/(Vandløb!$C$5+Vandløb!$C$7))/Vandløb!$C$8)</f>
        <v>-65516.512431710224</v>
      </c>
      <c r="D19" s="46">
        <f>1/((((+EXP(-(1*PI())*(1*PI())*(Vandløb!E$13/Vandløb!$C$3)*Vandløb!$C$6/(Vandløb!$C$4*Vandløb!$C$3))*COS(1*PI()*$B19/Vandløb!$C$3)+EXP(-(2*PI())*(2*PI())*(Vandløb!E$13/Vandløb!$C$3)*Vandløb!$C$6/(Vandløb!$C$4*Vandløb!$C$3))*COS(2*PI()*$B19/Vandløb!$C$3)+EXP(-(3*PI())*(3*PI())*(Vandløb!E$13/Vandløb!$C$3)*Vandløb!$C$6/(Vandløb!$C$4*Vandløb!$C$3))*COS(3*PI()*$B19/Vandløb!$C$3)+EXP(-(4*PI())*(4*PI())*(Vandløb!E$13/Vandløb!$C$3)*Vandløb!$C$6/(Vandløb!$C$4*Vandløb!$C$3))*COS(4*PI()*$B19/Vandløb!$C$3)+EXP(-(5*PI())*(5*PI())*(Vandløb!E$13/Vandløb!$C$3)*Vandløb!$C$6/(Vandløb!$C$4*Vandløb!$C$3))*COS(5*PI()*$B19/Vandløb!$C$3)+EXP(-(6*PI())*(6*PI())*(Vandløb!E$13/Vandløb!$C$3)*Vandløb!$C$6/(Vandløb!$C$4*Vandløb!$C$3))*COS(6*PI()*$B19/Vandløb!$C$3)+EXP(-(7*PI())*(7*PI())*(Vandløb!E$13/Vandløb!$C$3)*Vandløb!$C$6/(Vandløb!$C$4*Vandløb!$C$3))*COS(7*PI()*$B19/Vandløb!$C$3)+EXP(-(8*PI())*(8*PI())*(Vandløb!E$13/Vandløb!$C$3)*Vandløb!$C$6/(Vandløb!$C$4*Vandløb!$C$3))*COS(8*PI()*$B19/Vandløb!$C$3)+EXP(-(9*PI())*(9*PI())*(Vandløb!E$13/Vandløb!$C$3)*Vandløb!$C$6/(Vandløb!$C$4*Vandløb!$C$3))*COS(9*PI()*$B19/Vandløb!$C$3)+EXP(-(10*PI())*(10*PI())*(Vandløb!E$13/Vandløb!$C$3)*Vandløb!$C$6/(Vandløb!$C$4*Vandløb!$C$3))*COS(10*PI()*$B19/Vandløb!$C$3))*2+1)*Vandløb!$C$7*Vandløb!$C$8/(Vandløb!$C$5+Vandløb!$C$7))/Vandløb!$C$8)</f>
        <v>1878460.700384985</v>
      </c>
      <c r="E19" s="46">
        <f>1/((((+EXP(-(1*PI())*(1*PI())*(Vandløb!F$13/Vandløb!$C$3)*Vandløb!$C$6/(Vandløb!$C$4*Vandløb!$C$3))*COS(1*PI()*$B19/Vandløb!$C$3)+EXP(-(2*PI())*(2*PI())*(Vandløb!F$13/Vandløb!$C$3)*Vandløb!$C$6/(Vandløb!$C$4*Vandløb!$C$3))*COS(2*PI()*$B19/Vandløb!$C$3)+EXP(-(3*PI())*(3*PI())*(Vandløb!F$13/Vandløb!$C$3)*Vandløb!$C$6/(Vandløb!$C$4*Vandløb!$C$3))*COS(3*PI()*$B19/Vandløb!$C$3)+EXP(-(4*PI())*(4*PI())*(Vandløb!F$13/Vandløb!$C$3)*Vandløb!$C$6/(Vandløb!$C$4*Vandløb!$C$3))*COS(4*PI()*$B19/Vandløb!$C$3)+EXP(-(5*PI())*(5*PI())*(Vandløb!F$13/Vandløb!$C$3)*Vandløb!$C$6/(Vandløb!$C$4*Vandløb!$C$3))*COS(5*PI()*$B19/Vandløb!$C$3)+EXP(-(6*PI())*(6*PI())*(Vandløb!F$13/Vandløb!$C$3)*Vandløb!$C$6/(Vandløb!$C$4*Vandløb!$C$3))*COS(6*PI()*$B19/Vandløb!$C$3)+EXP(-(7*PI())*(7*PI())*(Vandløb!F$13/Vandløb!$C$3)*Vandløb!$C$6/(Vandløb!$C$4*Vandløb!$C$3))*COS(7*PI()*$B19/Vandløb!$C$3)+EXP(-(8*PI())*(8*PI())*(Vandløb!F$13/Vandløb!$C$3)*Vandløb!$C$6/(Vandløb!$C$4*Vandløb!$C$3))*COS(8*PI()*$B19/Vandløb!$C$3)+EXP(-(9*PI())*(9*PI())*(Vandløb!F$13/Vandløb!$C$3)*Vandløb!$C$6/(Vandløb!$C$4*Vandløb!$C$3))*COS(9*PI()*$B19/Vandløb!$C$3)+EXP(-(10*PI())*(10*PI())*(Vandløb!F$13/Vandløb!$C$3)*Vandløb!$C$6/(Vandløb!$C$4*Vandløb!$C$3))*COS(10*PI()*$B19/Vandløb!$C$3))*2+1)*Vandløb!$C$7*Vandløb!$C$8/(Vandløb!$C$5+Vandløb!$C$7))/Vandløb!$C$8)</f>
        <v>6364.7846882479198</v>
      </c>
      <c r="F19" s="46">
        <f>1/((((+EXP(-(1*PI())*(1*PI())*(Vandløb!G$13/Vandløb!$C$3)*Vandløb!$C$6/(Vandløb!$C$4*Vandløb!$C$3))*COS(1*PI()*$B19/Vandløb!$C$3)+EXP(-(2*PI())*(2*PI())*(Vandløb!G$13/Vandløb!$C$3)*Vandløb!$C$6/(Vandløb!$C$4*Vandløb!$C$3))*COS(2*PI()*$B19/Vandløb!$C$3)+EXP(-(3*PI())*(3*PI())*(Vandløb!G$13/Vandløb!$C$3)*Vandløb!$C$6/(Vandløb!$C$4*Vandløb!$C$3))*COS(3*PI()*$B19/Vandløb!$C$3)+EXP(-(4*PI())*(4*PI())*(Vandløb!G$13/Vandløb!$C$3)*Vandløb!$C$6/(Vandløb!$C$4*Vandløb!$C$3))*COS(4*PI()*$B19/Vandløb!$C$3)+EXP(-(5*PI())*(5*PI())*(Vandløb!G$13/Vandløb!$C$3)*Vandløb!$C$6/(Vandløb!$C$4*Vandløb!$C$3))*COS(5*PI()*$B19/Vandløb!$C$3)+EXP(-(6*PI())*(6*PI())*(Vandløb!G$13/Vandløb!$C$3)*Vandløb!$C$6/(Vandløb!$C$4*Vandløb!$C$3))*COS(6*PI()*$B19/Vandløb!$C$3)+EXP(-(7*PI())*(7*PI())*(Vandløb!G$13/Vandløb!$C$3)*Vandløb!$C$6/(Vandløb!$C$4*Vandløb!$C$3))*COS(7*PI()*$B19/Vandløb!$C$3)+EXP(-(8*PI())*(8*PI())*(Vandløb!G$13/Vandløb!$C$3)*Vandløb!$C$6/(Vandløb!$C$4*Vandløb!$C$3))*COS(8*PI()*$B19/Vandløb!$C$3)+EXP(-(9*PI())*(9*PI())*(Vandløb!G$13/Vandløb!$C$3)*Vandløb!$C$6/(Vandløb!$C$4*Vandløb!$C$3))*COS(9*PI()*$B19/Vandløb!$C$3)+EXP(-(10*PI())*(10*PI())*(Vandløb!G$13/Vandløb!$C$3)*Vandløb!$C$6/(Vandløb!$C$4*Vandløb!$C$3))*COS(10*PI()*$B19/Vandløb!$C$3))*2+1)*Vandløb!$C$7*Vandløb!$C$8/(Vandløb!$C$5+Vandløb!$C$7))/Vandløb!$C$8)</f>
        <v>1054.1350909207717</v>
      </c>
      <c r="G19" s="46">
        <f>1/((((+EXP(-(1*PI())*(1*PI())*(Vandløb!H$13/Vandløb!$C$3)*Vandløb!$C$6/(Vandløb!$C$4*Vandløb!$C$3))*COS(1*PI()*$B19/Vandløb!$C$3)+EXP(-(2*PI())*(2*PI())*(Vandløb!H$13/Vandløb!$C$3)*Vandløb!$C$6/(Vandløb!$C$4*Vandløb!$C$3))*COS(2*PI()*$B19/Vandløb!$C$3)+EXP(-(3*PI())*(3*PI())*(Vandløb!H$13/Vandløb!$C$3)*Vandløb!$C$6/(Vandløb!$C$4*Vandløb!$C$3))*COS(3*PI()*$B19/Vandløb!$C$3)+EXP(-(4*PI())*(4*PI())*(Vandløb!H$13/Vandløb!$C$3)*Vandløb!$C$6/(Vandløb!$C$4*Vandløb!$C$3))*COS(4*PI()*$B19/Vandløb!$C$3)+EXP(-(5*PI())*(5*PI())*(Vandløb!H$13/Vandløb!$C$3)*Vandløb!$C$6/(Vandløb!$C$4*Vandløb!$C$3))*COS(5*PI()*$B19/Vandløb!$C$3)+EXP(-(6*PI())*(6*PI())*(Vandløb!H$13/Vandløb!$C$3)*Vandløb!$C$6/(Vandløb!$C$4*Vandløb!$C$3))*COS(6*PI()*$B19/Vandløb!$C$3)+EXP(-(7*PI())*(7*PI())*(Vandløb!H$13/Vandløb!$C$3)*Vandløb!$C$6/(Vandløb!$C$4*Vandløb!$C$3))*COS(7*PI()*$B19/Vandløb!$C$3)+EXP(-(8*PI())*(8*PI())*(Vandløb!H$13/Vandløb!$C$3)*Vandløb!$C$6/(Vandløb!$C$4*Vandløb!$C$3))*COS(8*PI()*$B19/Vandløb!$C$3)+EXP(-(9*PI())*(9*PI())*(Vandløb!H$13/Vandløb!$C$3)*Vandløb!$C$6/(Vandløb!$C$4*Vandløb!$C$3))*COS(9*PI()*$B19/Vandløb!$C$3)+EXP(-(10*PI())*(10*PI())*(Vandløb!H$13/Vandløb!$C$3)*Vandløb!$C$6/(Vandløb!$C$4*Vandløb!$C$3))*COS(10*PI()*$B19/Vandløb!$C$3))*2+1)*Vandløb!$C$7*Vandløb!$C$8/(Vandløb!$C$5+Vandløb!$C$7))/Vandløb!$C$8)</f>
        <v>445.99879452002966</v>
      </c>
      <c r="H19" s="46">
        <f>1/((((+EXP(-(1*PI())*(1*PI())*(Vandløb!I$13/Vandløb!$C$3)*Vandløb!$C$6/(Vandløb!$C$4*Vandløb!$C$3))*COS(1*PI()*$B19/Vandløb!$C$3)+EXP(-(2*PI())*(2*PI())*(Vandløb!I$13/Vandløb!$C$3)*Vandløb!$C$6/(Vandløb!$C$4*Vandløb!$C$3))*COS(2*PI()*$B19/Vandløb!$C$3)+EXP(-(3*PI())*(3*PI())*(Vandløb!I$13/Vandløb!$C$3)*Vandløb!$C$6/(Vandløb!$C$4*Vandløb!$C$3))*COS(3*PI()*$B19/Vandløb!$C$3)+EXP(-(4*PI())*(4*PI())*(Vandløb!I$13/Vandløb!$C$3)*Vandløb!$C$6/(Vandløb!$C$4*Vandløb!$C$3))*COS(4*PI()*$B19/Vandløb!$C$3)+EXP(-(5*PI())*(5*PI())*(Vandløb!I$13/Vandløb!$C$3)*Vandløb!$C$6/(Vandløb!$C$4*Vandløb!$C$3))*COS(5*PI()*$B19/Vandløb!$C$3)+EXP(-(6*PI())*(6*PI())*(Vandløb!I$13/Vandløb!$C$3)*Vandløb!$C$6/(Vandløb!$C$4*Vandløb!$C$3))*COS(6*PI()*$B19/Vandløb!$C$3)+EXP(-(7*PI())*(7*PI())*(Vandløb!I$13/Vandløb!$C$3)*Vandløb!$C$6/(Vandløb!$C$4*Vandløb!$C$3))*COS(7*PI()*$B19/Vandløb!$C$3)+EXP(-(8*PI())*(8*PI())*(Vandløb!I$13/Vandløb!$C$3)*Vandløb!$C$6/(Vandløb!$C$4*Vandløb!$C$3))*COS(8*PI()*$B19/Vandløb!$C$3)+EXP(-(9*PI())*(9*PI())*(Vandløb!I$13/Vandløb!$C$3)*Vandløb!$C$6/(Vandløb!$C$4*Vandløb!$C$3))*COS(9*PI()*$B19/Vandløb!$C$3)+EXP(-(10*PI())*(10*PI())*(Vandløb!I$13/Vandløb!$C$3)*Vandløb!$C$6/(Vandløb!$C$4*Vandløb!$C$3))*COS(10*PI()*$B19/Vandløb!$C$3))*2+1)*Vandløb!$C$7*Vandløb!$C$8/(Vandløb!$C$5+Vandløb!$C$7))/Vandløb!$C$8)</f>
        <v>271.17744332363441</v>
      </c>
      <c r="I19" s="46">
        <f>1/((((+EXP(-(1*PI())*(1*PI())*(Vandløb!J$13/Vandløb!$C$3)*Vandløb!$C$6/(Vandløb!$C$4*Vandløb!$C$3))*COS(1*PI()*$B19/Vandløb!$C$3)+EXP(-(2*PI())*(2*PI())*(Vandløb!J$13/Vandløb!$C$3)*Vandløb!$C$6/(Vandløb!$C$4*Vandløb!$C$3))*COS(2*PI()*$B19/Vandløb!$C$3)+EXP(-(3*PI())*(3*PI())*(Vandløb!J$13/Vandløb!$C$3)*Vandløb!$C$6/(Vandløb!$C$4*Vandløb!$C$3))*COS(3*PI()*$B19/Vandløb!$C$3)+EXP(-(4*PI())*(4*PI())*(Vandløb!J$13/Vandløb!$C$3)*Vandløb!$C$6/(Vandløb!$C$4*Vandløb!$C$3))*COS(4*PI()*$B19/Vandløb!$C$3)+EXP(-(5*PI())*(5*PI())*(Vandløb!J$13/Vandløb!$C$3)*Vandløb!$C$6/(Vandløb!$C$4*Vandløb!$C$3))*COS(5*PI()*$B19/Vandløb!$C$3)+EXP(-(6*PI())*(6*PI())*(Vandløb!J$13/Vandløb!$C$3)*Vandløb!$C$6/(Vandløb!$C$4*Vandløb!$C$3))*COS(6*PI()*$B19/Vandløb!$C$3)+EXP(-(7*PI())*(7*PI())*(Vandløb!J$13/Vandløb!$C$3)*Vandløb!$C$6/(Vandløb!$C$4*Vandløb!$C$3))*COS(7*PI()*$B19/Vandløb!$C$3)+EXP(-(8*PI())*(8*PI())*(Vandløb!J$13/Vandløb!$C$3)*Vandløb!$C$6/(Vandløb!$C$4*Vandløb!$C$3))*COS(8*PI()*$B19/Vandløb!$C$3)+EXP(-(9*PI())*(9*PI())*(Vandløb!J$13/Vandløb!$C$3)*Vandløb!$C$6/(Vandløb!$C$4*Vandløb!$C$3))*COS(9*PI()*$B19/Vandløb!$C$3)+EXP(-(10*PI())*(10*PI())*(Vandløb!J$13/Vandløb!$C$3)*Vandløb!$C$6/(Vandløb!$C$4*Vandløb!$C$3))*COS(10*PI()*$B19/Vandløb!$C$3))*2+1)*Vandløb!$C$7*Vandløb!$C$8/(Vandløb!$C$5+Vandløb!$C$7))/Vandløb!$C$8)</f>
        <v>196.31097757937363</v>
      </c>
      <c r="J19" s="46">
        <f>1/((((+EXP(-(1*PI())*(1*PI())*(Vandløb!K$13/Vandløb!$C$3)*Vandløb!$C$6/(Vandløb!$C$4*Vandløb!$C$3))*COS(1*PI()*$B19/Vandløb!$C$3)+EXP(-(2*PI())*(2*PI())*(Vandløb!K$13/Vandløb!$C$3)*Vandløb!$C$6/(Vandløb!$C$4*Vandløb!$C$3))*COS(2*PI()*$B19/Vandløb!$C$3)+EXP(-(3*PI())*(3*PI())*(Vandløb!K$13/Vandløb!$C$3)*Vandløb!$C$6/(Vandløb!$C$4*Vandløb!$C$3))*COS(3*PI()*$B19/Vandløb!$C$3)+EXP(-(4*PI())*(4*PI())*(Vandløb!K$13/Vandløb!$C$3)*Vandløb!$C$6/(Vandløb!$C$4*Vandløb!$C$3))*COS(4*PI()*$B19/Vandløb!$C$3)+EXP(-(5*PI())*(5*PI())*(Vandløb!K$13/Vandløb!$C$3)*Vandløb!$C$6/(Vandløb!$C$4*Vandløb!$C$3))*COS(5*PI()*$B19/Vandløb!$C$3)+EXP(-(6*PI())*(6*PI())*(Vandløb!K$13/Vandløb!$C$3)*Vandløb!$C$6/(Vandløb!$C$4*Vandløb!$C$3))*COS(6*PI()*$B19/Vandløb!$C$3)+EXP(-(7*PI())*(7*PI())*(Vandløb!K$13/Vandløb!$C$3)*Vandløb!$C$6/(Vandløb!$C$4*Vandløb!$C$3))*COS(7*PI()*$B19/Vandløb!$C$3)+EXP(-(8*PI())*(8*PI())*(Vandløb!K$13/Vandløb!$C$3)*Vandløb!$C$6/(Vandløb!$C$4*Vandløb!$C$3))*COS(8*PI()*$B19/Vandløb!$C$3)+EXP(-(9*PI())*(9*PI())*(Vandløb!K$13/Vandløb!$C$3)*Vandløb!$C$6/(Vandløb!$C$4*Vandløb!$C$3))*COS(9*PI()*$B19/Vandløb!$C$3)+EXP(-(10*PI())*(10*PI())*(Vandløb!K$13/Vandløb!$C$3)*Vandløb!$C$6/(Vandløb!$C$4*Vandløb!$C$3))*COS(10*PI()*$B19/Vandløb!$C$3))*2+1)*Vandløb!$C$7*Vandløb!$C$8/(Vandløb!$C$5+Vandløb!$C$7))/Vandløb!$C$8)</f>
        <v>156.4672497379448</v>
      </c>
      <c r="K19" s="46">
        <f>1/((((+EXP(-(1*PI())*(1*PI())*(Vandløb!L$13/Vandløb!$C$3)*Vandløb!$C$6/(Vandløb!$C$4*Vandløb!$C$3))*COS(1*PI()*$B19/Vandløb!$C$3)+EXP(-(2*PI())*(2*PI())*(Vandløb!L$13/Vandløb!$C$3)*Vandløb!$C$6/(Vandløb!$C$4*Vandløb!$C$3))*COS(2*PI()*$B19/Vandløb!$C$3)+EXP(-(3*PI())*(3*PI())*(Vandløb!L$13/Vandløb!$C$3)*Vandløb!$C$6/(Vandløb!$C$4*Vandløb!$C$3))*COS(3*PI()*$B19/Vandløb!$C$3)+EXP(-(4*PI())*(4*PI())*(Vandløb!L$13/Vandløb!$C$3)*Vandløb!$C$6/(Vandløb!$C$4*Vandløb!$C$3))*COS(4*PI()*$B19/Vandløb!$C$3)+EXP(-(5*PI())*(5*PI())*(Vandløb!L$13/Vandløb!$C$3)*Vandløb!$C$6/(Vandløb!$C$4*Vandløb!$C$3))*COS(5*PI()*$B19/Vandløb!$C$3)+EXP(-(6*PI())*(6*PI())*(Vandløb!L$13/Vandløb!$C$3)*Vandløb!$C$6/(Vandløb!$C$4*Vandløb!$C$3))*COS(6*PI()*$B19/Vandløb!$C$3)+EXP(-(7*PI())*(7*PI())*(Vandløb!L$13/Vandløb!$C$3)*Vandløb!$C$6/(Vandløb!$C$4*Vandløb!$C$3))*COS(7*PI()*$B19/Vandløb!$C$3)+EXP(-(8*PI())*(8*PI())*(Vandløb!L$13/Vandløb!$C$3)*Vandløb!$C$6/(Vandløb!$C$4*Vandløb!$C$3))*COS(8*PI()*$B19/Vandløb!$C$3)+EXP(-(9*PI())*(9*PI())*(Vandløb!L$13/Vandløb!$C$3)*Vandløb!$C$6/(Vandløb!$C$4*Vandløb!$C$3))*COS(9*PI()*$B19/Vandløb!$C$3)+EXP(-(10*PI())*(10*PI())*(Vandløb!L$13/Vandløb!$C$3)*Vandløb!$C$6/(Vandløb!$C$4*Vandløb!$C$3))*COS(10*PI()*$B19/Vandløb!$C$3))*2+1)*Vandløb!$C$7*Vandløb!$C$8/(Vandløb!$C$5+Vandløb!$C$7))/Vandløb!$C$8)</f>
        <v>132.22835484695764</v>
      </c>
      <c r="L19" s="46">
        <f>1/((((+EXP(-(1*PI())*(1*PI())*(Vandløb!M$13/Vandløb!$C$3)*Vandløb!$C$6/(Vandløb!$C$4*Vandløb!$C$3))*COS(1*PI()*$B19/Vandløb!$C$3)+EXP(-(2*PI())*(2*PI())*(Vandløb!M$13/Vandløb!$C$3)*Vandløb!$C$6/(Vandløb!$C$4*Vandløb!$C$3))*COS(2*PI()*$B19/Vandløb!$C$3)+EXP(-(3*PI())*(3*PI())*(Vandløb!M$13/Vandløb!$C$3)*Vandløb!$C$6/(Vandløb!$C$4*Vandløb!$C$3))*COS(3*PI()*$B19/Vandløb!$C$3)+EXP(-(4*PI())*(4*PI())*(Vandløb!M$13/Vandløb!$C$3)*Vandløb!$C$6/(Vandløb!$C$4*Vandløb!$C$3))*COS(4*PI()*$B19/Vandløb!$C$3)+EXP(-(5*PI())*(5*PI())*(Vandløb!M$13/Vandløb!$C$3)*Vandløb!$C$6/(Vandløb!$C$4*Vandløb!$C$3))*COS(5*PI()*$B19/Vandløb!$C$3)+EXP(-(6*PI())*(6*PI())*(Vandløb!M$13/Vandløb!$C$3)*Vandløb!$C$6/(Vandløb!$C$4*Vandløb!$C$3))*COS(6*PI()*$B19/Vandløb!$C$3)+EXP(-(7*PI())*(7*PI())*(Vandløb!M$13/Vandløb!$C$3)*Vandløb!$C$6/(Vandløb!$C$4*Vandløb!$C$3))*COS(7*PI()*$B19/Vandløb!$C$3)+EXP(-(8*PI())*(8*PI())*(Vandløb!M$13/Vandløb!$C$3)*Vandløb!$C$6/(Vandløb!$C$4*Vandløb!$C$3))*COS(8*PI()*$B19/Vandløb!$C$3)+EXP(-(9*PI())*(9*PI())*(Vandløb!M$13/Vandløb!$C$3)*Vandløb!$C$6/(Vandløb!$C$4*Vandløb!$C$3))*COS(9*PI()*$B19/Vandløb!$C$3)+EXP(-(10*PI())*(10*PI())*(Vandløb!M$13/Vandløb!$C$3)*Vandløb!$C$6/(Vandløb!$C$4*Vandløb!$C$3))*COS(10*PI()*$B19/Vandløb!$C$3))*2+1)*Vandløb!$C$7*Vandløb!$C$8/(Vandløb!$C$5+Vandløb!$C$7))/Vandløb!$C$8)</f>
        <v>116.11681247113299</v>
      </c>
      <c r="M19" s="46">
        <f>1/((((+EXP(-(1*PI())*(1*PI())*(Vandløb!N$13/Vandløb!$C$3)*Vandløb!$C$6/(Vandløb!$C$4*Vandløb!$C$3))*COS(1*PI()*$B19/Vandløb!$C$3)+EXP(-(2*PI())*(2*PI())*(Vandløb!N$13/Vandløb!$C$3)*Vandløb!$C$6/(Vandløb!$C$4*Vandløb!$C$3))*COS(2*PI()*$B19/Vandløb!$C$3)+EXP(-(3*PI())*(3*PI())*(Vandløb!N$13/Vandløb!$C$3)*Vandløb!$C$6/(Vandløb!$C$4*Vandløb!$C$3))*COS(3*PI()*$B19/Vandløb!$C$3)+EXP(-(4*PI())*(4*PI())*(Vandløb!N$13/Vandløb!$C$3)*Vandløb!$C$6/(Vandløb!$C$4*Vandløb!$C$3))*COS(4*PI()*$B19/Vandløb!$C$3)+EXP(-(5*PI())*(5*PI())*(Vandløb!N$13/Vandløb!$C$3)*Vandløb!$C$6/(Vandløb!$C$4*Vandløb!$C$3))*COS(5*PI()*$B19/Vandløb!$C$3)+EXP(-(6*PI())*(6*PI())*(Vandløb!N$13/Vandløb!$C$3)*Vandløb!$C$6/(Vandløb!$C$4*Vandløb!$C$3))*COS(6*PI()*$B19/Vandløb!$C$3)+EXP(-(7*PI())*(7*PI())*(Vandløb!N$13/Vandløb!$C$3)*Vandløb!$C$6/(Vandløb!$C$4*Vandløb!$C$3))*COS(7*PI()*$B19/Vandløb!$C$3)+EXP(-(8*PI())*(8*PI())*(Vandløb!N$13/Vandløb!$C$3)*Vandløb!$C$6/(Vandløb!$C$4*Vandløb!$C$3))*COS(8*PI()*$B19/Vandløb!$C$3)+EXP(-(9*PI())*(9*PI())*(Vandløb!N$13/Vandløb!$C$3)*Vandløb!$C$6/(Vandløb!$C$4*Vandløb!$C$3))*COS(9*PI()*$B19/Vandløb!$C$3)+EXP(-(10*PI())*(10*PI())*(Vandløb!N$13/Vandløb!$C$3)*Vandløb!$C$6/(Vandløb!$C$4*Vandløb!$C$3))*COS(10*PI()*$B19/Vandløb!$C$3))*2+1)*Vandløb!$C$7*Vandløb!$C$8/(Vandløb!$C$5+Vandløb!$C$7))/Vandløb!$C$8)</f>
        <v>104.72534513856867</v>
      </c>
      <c r="N19" s="46">
        <f>1/((((+EXP(-(1*PI())*(1*PI())*(Vandløb!O$13/Vandløb!$C$3)*Vandløb!$C$6/(Vandløb!$C$4*Vandløb!$C$3))*COS(1*PI()*$B19/Vandløb!$C$3)+EXP(-(2*PI())*(2*PI())*(Vandløb!O$13/Vandløb!$C$3)*Vandløb!$C$6/(Vandløb!$C$4*Vandløb!$C$3))*COS(2*PI()*$B19/Vandløb!$C$3)+EXP(-(3*PI())*(3*PI())*(Vandløb!O$13/Vandløb!$C$3)*Vandløb!$C$6/(Vandløb!$C$4*Vandløb!$C$3))*COS(3*PI()*$B19/Vandløb!$C$3)+EXP(-(4*PI())*(4*PI())*(Vandløb!O$13/Vandløb!$C$3)*Vandløb!$C$6/(Vandløb!$C$4*Vandløb!$C$3))*COS(4*PI()*$B19/Vandløb!$C$3)+EXP(-(5*PI())*(5*PI())*(Vandløb!O$13/Vandløb!$C$3)*Vandløb!$C$6/(Vandløb!$C$4*Vandløb!$C$3))*COS(5*PI()*$B19/Vandløb!$C$3)+EXP(-(6*PI())*(6*PI())*(Vandløb!O$13/Vandløb!$C$3)*Vandløb!$C$6/(Vandløb!$C$4*Vandløb!$C$3))*COS(6*PI()*$B19/Vandløb!$C$3)+EXP(-(7*PI())*(7*PI())*(Vandløb!O$13/Vandløb!$C$3)*Vandløb!$C$6/(Vandløb!$C$4*Vandløb!$C$3))*COS(7*PI()*$B19/Vandløb!$C$3)+EXP(-(8*PI())*(8*PI())*(Vandløb!O$13/Vandløb!$C$3)*Vandløb!$C$6/(Vandløb!$C$4*Vandløb!$C$3))*COS(8*PI()*$B19/Vandløb!$C$3)+EXP(-(9*PI())*(9*PI())*(Vandløb!O$13/Vandløb!$C$3)*Vandløb!$C$6/(Vandløb!$C$4*Vandløb!$C$3))*COS(9*PI()*$B19/Vandløb!$C$3)+EXP(-(10*PI())*(10*PI())*(Vandløb!O$13/Vandløb!$C$3)*Vandløb!$C$6/(Vandløb!$C$4*Vandløb!$C$3))*COS(10*PI()*$B19/Vandløb!$C$3))*2+1)*Vandløb!$C$7*Vandløb!$C$8/(Vandløb!$C$5+Vandløb!$C$7))/Vandløb!$C$8)</f>
        <v>96.302354635454947</v>
      </c>
      <c r="O19" s="46">
        <f>1/((((+EXP(-(1*PI())*(1*PI())*(Vandløb!P$13/Vandløb!$C$3)*Vandløb!$C$6/(Vandløb!$C$4*Vandløb!$C$3))*COS(1*PI()*$B19/Vandløb!$C$3)+EXP(-(2*PI())*(2*PI())*(Vandløb!P$13/Vandløb!$C$3)*Vandløb!$C$6/(Vandløb!$C$4*Vandløb!$C$3))*COS(2*PI()*$B19/Vandløb!$C$3)+EXP(-(3*PI())*(3*PI())*(Vandløb!P$13/Vandløb!$C$3)*Vandløb!$C$6/(Vandløb!$C$4*Vandløb!$C$3))*COS(3*PI()*$B19/Vandløb!$C$3)+EXP(-(4*PI())*(4*PI())*(Vandløb!P$13/Vandløb!$C$3)*Vandløb!$C$6/(Vandløb!$C$4*Vandløb!$C$3))*COS(4*PI()*$B19/Vandløb!$C$3)+EXP(-(5*PI())*(5*PI())*(Vandløb!P$13/Vandløb!$C$3)*Vandløb!$C$6/(Vandløb!$C$4*Vandløb!$C$3))*COS(5*PI()*$B19/Vandløb!$C$3)+EXP(-(6*PI())*(6*PI())*(Vandløb!P$13/Vandløb!$C$3)*Vandløb!$C$6/(Vandløb!$C$4*Vandløb!$C$3))*COS(6*PI()*$B19/Vandløb!$C$3)+EXP(-(7*PI())*(7*PI())*(Vandløb!P$13/Vandløb!$C$3)*Vandløb!$C$6/(Vandløb!$C$4*Vandløb!$C$3))*COS(7*PI()*$B19/Vandløb!$C$3)+EXP(-(8*PI())*(8*PI())*(Vandløb!P$13/Vandløb!$C$3)*Vandløb!$C$6/(Vandløb!$C$4*Vandløb!$C$3))*COS(8*PI()*$B19/Vandløb!$C$3)+EXP(-(9*PI())*(9*PI())*(Vandløb!P$13/Vandløb!$C$3)*Vandløb!$C$6/(Vandløb!$C$4*Vandløb!$C$3))*COS(9*PI()*$B19/Vandløb!$C$3)+EXP(-(10*PI())*(10*PI())*(Vandløb!P$13/Vandløb!$C$3)*Vandløb!$C$6/(Vandløb!$C$4*Vandløb!$C$3))*COS(10*PI()*$B19/Vandløb!$C$3))*2+1)*Vandløb!$C$7*Vandløb!$C$8/(Vandløb!$C$5+Vandløb!$C$7))/Vandløb!$C$8)</f>
        <v>89.862009612608077</v>
      </c>
      <c r="P19" s="46">
        <f>1/((((+EXP(-(1*PI())*(1*PI())*(Vandløb!Q$13/Vandløb!$C$3)*Vandløb!$C$6/(Vandløb!$C$4*Vandløb!$C$3))*COS(1*PI()*$B19/Vandløb!$C$3)+EXP(-(2*PI())*(2*PI())*(Vandløb!Q$13/Vandløb!$C$3)*Vandløb!$C$6/(Vandløb!$C$4*Vandløb!$C$3))*COS(2*PI()*$B19/Vandløb!$C$3)+EXP(-(3*PI())*(3*PI())*(Vandløb!Q$13/Vandløb!$C$3)*Vandløb!$C$6/(Vandløb!$C$4*Vandløb!$C$3))*COS(3*PI()*$B19/Vandløb!$C$3)+EXP(-(4*PI())*(4*PI())*(Vandløb!Q$13/Vandløb!$C$3)*Vandløb!$C$6/(Vandløb!$C$4*Vandløb!$C$3))*COS(4*PI()*$B19/Vandløb!$C$3)+EXP(-(5*PI())*(5*PI())*(Vandløb!Q$13/Vandløb!$C$3)*Vandløb!$C$6/(Vandløb!$C$4*Vandløb!$C$3))*COS(5*PI()*$B19/Vandløb!$C$3)+EXP(-(6*PI())*(6*PI())*(Vandløb!Q$13/Vandløb!$C$3)*Vandløb!$C$6/(Vandløb!$C$4*Vandløb!$C$3))*COS(6*PI()*$B19/Vandløb!$C$3)+EXP(-(7*PI())*(7*PI())*(Vandløb!Q$13/Vandløb!$C$3)*Vandløb!$C$6/(Vandløb!$C$4*Vandløb!$C$3))*COS(7*PI()*$B19/Vandløb!$C$3)+EXP(-(8*PI())*(8*PI())*(Vandløb!Q$13/Vandløb!$C$3)*Vandløb!$C$6/(Vandløb!$C$4*Vandløb!$C$3))*COS(8*PI()*$B19/Vandløb!$C$3)+EXP(-(9*PI())*(9*PI())*(Vandløb!Q$13/Vandløb!$C$3)*Vandløb!$C$6/(Vandløb!$C$4*Vandløb!$C$3))*COS(9*PI()*$B19/Vandløb!$C$3)+EXP(-(10*PI())*(10*PI())*(Vandløb!Q$13/Vandløb!$C$3)*Vandløb!$C$6/(Vandløb!$C$4*Vandløb!$C$3))*COS(10*PI()*$B19/Vandløb!$C$3))*2+1)*Vandløb!$C$7*Vandløb!$C$8/(Vandløb!$C$5+Vandløb!$C$7))/Vandløb!$C$8)</f>
        <v>84.809079356015559</v>
      </c>
      <c r="Q19" s="46">
        <f>1/((((+EXP(-(1*PI())*(1*PI())*(Vandløb!R$13/Vandløb!$C$3)*Vandløb!$C$6/(Vandløb!$C$4*Vandløb!$C$3))*COS(1*PI()*$B19/Vandløb!$C$3)+EXP(-(2*PI())*(2*PI())*(Vandløb!R$13/Vandløb!$C$3)*Vandløb!$C$6/(Vandløb!$C$4*Vandløb!$C$3))*COS(2*PI()*$B19/Vandløb!$C$3)+EXP(-(3*PI())*(3*PI())*(Vandløb!R$13/Vandløb!$C$3)*Vandløb!$C$6/(Vandløb!$C$4*Vandløb!$C$3))*COS(3*PI()*$B19/Vandløb!$C$3)+EXP(-(4*PI())*(4*PI())*(Vandløb!R$13/Vandløb!$C$3)*Vandløb!$C$6/(Vandløb!$C$4*Vandløb!$C$3))*COS(4*PI()*$B19/Vandløb!$C$3)+EXP(-(5*PI())*(5*PI())*(Vandløb!R$13/Vandløb!$C$3)*Vandløb!$C$6/(Vandløb!$C$4*Vandløb!$C$3))*COS(5*PI()*$B19/Vandløb!$C$3)+EXP(-(6*PI())*(6*PI())*(Vandløb!R$13/Vandløb!$C$3)*Vandløb!$C$6/(Vandløb!$C$4*Vandløb!$C$3))*COS(6*PI()*$B19/Vandløb!$C$3)+EXP(-(7*PI())*(7*PI())*(Vandløb!R$13/Vandløb!$C$3)*Vandløb!$C$6/(Vandløb!$C$4*Vandløb!$C$3))*COS(7*PI()*$B19/Vandløb!$C$3)+EXP(-(8*PI())*(8*PI())*(Vandløb!R$13/Vandløb!$C$3)*Vandløb!$C$6/(Vandløb!$C$4*Vandløb!$C$3))*COS(8*PI()*$B19/Vandløb!$C$3)+EXP(-(9*PI())*(9*PI())*(Vandløb!R$13/Vandløb!$C$3)*Vandløb!$C$6/(Vandløb!$C$4*Vandløb!$C$3))*COS(9*PI()*$B19/Vandløb!$C$3)+EXP(-(10*PI())*(10*PI())*(Vandløb!R$13/Vandløb!$C$3)*Vandløb!$C$6/(Vandløb!$C$4*Vandløb!$C$3))*COS(10*PI()*$B19/Vandløb!$C$3))*2+1)*Vandløb!$C$7*Vandløb!$C$8/(Vandløb!$C$5+Vandløb!$C$7))/Vandløb!$C$8)</f>
        <v>80.76354687558873</v>
      </c>
      <c r="R19" s="46">
        <f>1/((((+EXP(-(1*PI())*(1*PI())*(Vandløb!S$13/Vandløb!$C$3)*Vandløb!$C$6/(Vandløb!$C$4*Vandløb!$C$3))*COS(1*PI()*$B19/Vandløb!$C$3)+EXP(-(2*PI())*(2*PI())*(Vandløb!S$13/Vandløb!$C$3)*Vandløb!$C$6/(Vandløb!$C$4*Vandløb!$C$3))*COS(2*PI()*$B19/Vandløb!$C$3)+EXP(-(3*PI())*(3*PI())*(Vandløb!S$13/Vandløb!$C$3)*Vandløb!$C$6/(Vandløb!$C$4*Vandløb!$C$3))*COS(3*PI()*$B19/Vandløb!$C$3)+EXP(-(4*PI())*(4*PI())*(Vandløb!S$13/Vandløb!$C$3)*Vandløb!$C$6/(Vandløb!$C$4*Vandløb!$C$3))*COS(4*PI()*$B19/Vandløb!$C$3)+EXP(-(5*PI())*(5*PI())*(Vandløb!S$13/Vandløb!$C$3)*Vandløb!$C$6/(Vandløb!$C$4*Vandløb!$C$3))*COS(5*PI()*$B19/Vandløb!$C$3)+EXP(-(6*PI())*(6*PI())*(Vandløb!S$13/Vandløb!$C$3)*Vandløb!$C$6/(Vandløb!$C$4*Vandløb!$C$3))*COS(6*PI()*$B19/Vandløb!$C$3)+EXP(-(7*PI())*(7*PI())*(Vandløb!S$13/Vandløb!$C$3)*Vandløb!$C$6/(Vandløb!$C$4*Vandløb!$C$3))*COS(7*PI()*$B19/Vandløb!$C$3)+EXP(-(8*PI())*(8*PI())*(Vandløb!S$13/Vandløb!$C$3)*Vandløb!$C$6/(Vandløb!$C$4*Vandløb!$C$3))*COS(8*PI()*$B19/Vandløb!$C$3)+EXP(-(9*PI())*(9*PI())*(Vandløb!S$13/Vandløb!$C$3)*Vandløb!$C$6/(Vandløb!$C$4*Vandløb!$C$3))*COS(9*PI()*$B19/Vandløb!$C$3)+EXP(-(10*PI())*(10*PI())*(Vandløb!S$13/Vandløb!$C$3)*Vandløb!$C$6/(Vandløb!$C$4*Vandløb!$C$3))*COS(10*PI()*$B19/Vandløb!$C$3))*2+1)*Vandløb!$C$7*Vandløb!$C$8/(Vandløb!$C$5+Vandløb!$C$7))/Vandløb!$C$8)</f>
        <v>77.471584949749797</v>
      </c>
      <c r="S19" s="46">
        <f>1/((((+EXP(-(1*PI())*(1*PI())*(Vandløb!T$13/Vandløb!$C$3)*Vandløb!$C$6/(Vandløb!$C$4*Vandløb!$C$3))*COS(1*PI()*$B19/Vandløb!$C$3)+EXP(-(2*PI())*(2*PI())*(Vandløb!T$13/Vandløb!$C$3)*Vandløb!$C$6/(Vandløb!$C$4*Vandløb!$C$3))*COS(2*PI()*$B19/Vandløb!$C$3)+EXP(-(3*PI())*(3*PI())*(Vandløb!T$13/Vandløb!$C$3)*Vandløb!$C$6/(Vandløb!$C$4*Vandløb!$C$3))*COS(3*PI()*$B19/Vandløb!$C$3)+EXP(-(4*PI())*(4*PI())*(Vandløb!T$13/Vandløb!$C$3)*Vandløb!$C$6/(Vandløb!$C$4*Vandløb!$C$3))*COS(4*PI()*$B19/Vandløb!$C$3)+EXP(-(5*PI())*(5*PI())*(Vandløb!T$13/Vandløb!$C$3)*Vandløb!$C$6/(Vandløb!$C$4*Vandløb!$C$3))*COS(5*PI()*$B19/Vandløb!$C$3)+EXP(-(6*PI())*(6*PI())*(Vandløb!T$13/Vandløb!$C$3)*Vandløb!$C$6/(Vandløb!$C$4*Vandløb!$C$3))*COS(6*PI()*$B19/Vandløb!$C$3)+EXP(-(7*PI())*(7*PI())*(Vandløb!T$13/Vandløb!$C$3)*Vandløb!$C$6/(Vandløb!$C$4*Vandløb!$C$3))*COS(7*PI()*$B19/Vandløb!$C$3)+EXP(-(8*PI())*(8*PI())*(Vandløb!T$13/Vandløb!$C$3)*Vandløb!$C$6/(Vandløb!$C$4*Vandløb!$C$3))*COS(8*PI()*$B19/Vandløb!$C$3)+EXP(-(9*PI())*(9*PI())*(Vandløb!T$13/Vandløb!$C$3)*Vandløb!$C$6/(Vandløb!$C$4*Vandløb!$C$3))*COS(9*PI()*$B19/Vandløb!$C$3)+EXP(-(10*PI())*(10*PI())*(Vandløb!T$13/Vandløb!$C$3)*Vandløb!$C$6/(Vandløb!$C$4*Vandløb!$C$3))*COS(10*PI()*$B19/Vandløb!$C$3))*2+1)*Vandløb!$C$7*Vandløb!$C$8/(Vandløb!$C$5+Vandløb!$C$7))/Vandløb!$C$8)</f>
        <v>74.757233579831819</v>
      </c>
      <c r="T19" s="46">
        <f>1/((((+EXP(-(1*PI())*(1*PI())*(Vandløb!U$13/Vandløb!$C$3)*Vandløb!$C$6/(Vandløb!$C$4*Vandløb!$C$3))*COS(1*PI()*$B19/Vandløb!$C$3)+EXP(-(2*PI())*(2*PI())*(Vandløb!U$13/Vandløb!$C$3)*Vandløb!$C$6/(Vandløb!$C$4*Vandløb!$C$3))*COS(2*PI()*$B19/Vandløb!$C$3)+EXP(-(3*PI())*(3*PI())*(Vandløb!U$13/Vandløb!$C$3)*Vandløb!$C$6/(Vandløb!$C$4*Vandløb!$C$3))*COS(3*PI()*$B19/Vandløb!$C$3)+EXP(-(4*PI())*(4*PI())*(Vandløb!U$13/Vandløb!$C$3)*Vandløb!$C$6/(Vandløb!$C$4*Vandløb!$C$3))*COS(4*PI()*$B19/Vandløb!$C$3)+EXP(-(5*PI())*(5*PI())*(Vandløb!U$13/Vandløb!$C$3)*Vandløb!$C$6/(Vandløb!$C$4*Vandløb!$C$3))*COS(5*PI()*$B19/Vandløb!$C$3)+EXP(-(6*PI())*(6*PI())*(Vandløb!U$13/Vandløb!$C$3)*Vandløb!$C$6/(Vandløb!$C$4*Vandløb!$C$3))*COS(6*PI()*$B19/Vandløb!$C$3)+EXP(-(7*PI())*(7*PI())*(Vandløb!U$13/Vandløb!$C$3)*Vandløb!$C$6/(Vandløb!$C$4*Vandløb!$C$3))*COS(7*PI()*$B19/Vandløb!$C$3)+EXP(-(8*PI())*(8*PI())*(Vandløb!U$13/Vandløb!$C$3)*Vandløb!$C$6/(Vandløb!$C$4*Vandløb!$C$3))*COS(8*PI()*$B19/Vandløb!$C$3)+EXP(-(9*PI())*(9*PI())*(Vandløb!U$13/Vandløb!$C$3)*Vandløb!$C$6/(Vandløb!$C$4*Vandløb!$C$3))*COS(9*PI()*$B19/Vandløb!$C$3)+EXP(-(10*PI())*(10*PI())*(Vandløb!U$13/Vandløb!$C$3)*Vandløb!$C$6/(Vandløb!$C$4*Vandløb!$C$3))*COS(10*PI()*$B19/Vandløb!$C$3))*2+1)*Vandløb!$C$7*Vandløb!$C$8/(Vandløb!$C$5+Vandløb!$C$7))/Vandløb!$C$8)</f>
        <v>72.494669413399819</v>
      </c>
      <c r="U19" s="46">
        <f>1/((((+EXP(-(1*PI())*(1*PI())*(Vandløb!V$13/Vandløb!$C$3)*Vandløb!$C$6/(Vandløb!$C$4*Vandløb!$C$3))*COS(1*PI()*$B19/Vandløb!$C$3)+EXP(-(2*PI())*(2*PI())*(Vandløb!V$13/Vandløb!$C$3)*Vandløb!$C$6/(Vandløb!$C$4*Vandløb!$C$3))*COS(2*PI()*$B19/Vandløb!$C$3)+EXP(-(3*PI())*(3*PI())*(Vandløb!V$13/Vandløb!$C$3)*Vandløb!$C$6/(Vandløb!$C$4*Vandløb!$C$3))*COS(3*PI()*$B19/Vandløb!$C$3)+EXP(-(4*PI())*(4*PI())*(Vandløb!V$13/Vandløb!$C$3)*Vandløb!$C$6/(Vandløb!$C$4*Vandløb!$C$3))*COS(4*PI()*$B19/Vandløb!$C$3)+EXP(-(5*PI())*(5*PI())*(Vandløb!V$13/Vandløb!$C$3)*Vandløb!$C$6/(Vandløb!$C$4*Vandløb!$C$3))*COS(5*PI()*$B19/Vandløb!$C$3)+EXP(-(6*PI())*(6*PI())*(Vandløb!V$13/Vandløb!$C$3)*Vandløb!$C$6/(Vandløb!$C$4*Vandløb!$C$3))*COS(6*PI()*$B19/Vandløb!$C$3)+EXP(-(7*PI())*(7*PI())*(Vandløb!V$13/Vandløb!$C$3)*Vandløb!$C$6/(Vandløb!$C$4*Vandløb!$C$3))*COS(7*PI()*$B19/Vandløb!$C$3)+EXP(-(8*PI())*(8*PI())*(Vandløb!V$13/Vandløb!$C$3)*Vandløb!$C$6/(Vandløb!$C$4*Vandløb!$C$3))*COS(8*PI()*$B19/Vandløb!$C$3)+EXP(-(9*PI())*(9*PI())*(Vandløb!V$13/Vandløb!$C$3)*Vandløb!$C$6/(Vandløb!$C$4*Vandløb!$C$3))*COS(9*PI()*$B19/Vandløb!$C$3)+EXP(-(10*PI())*(10*PI())*(Vandløb!V$13/Vandløb!$C$3)*Vandløb!$C$6/(Vandløb!$C$4*Vandløb!$C$3))*COS(10*PI()*$B19/Vandløb!$C$3))*2+1)*Vandløb!$C$7*Vandløb!$C$8/(Vandløb!$C$5+Vandløb!$C$7))/Vandløb!$C$8)</f>
        <v>70.591529995298771</v>
      </c>
      <c r="V19" s="46">
        <f>1/((((+EXP(-(1*PI())*(1*PI())*(Vandløb!W$13/Vandløb!$C$3)*Vandløb!$C$6/(Vandløb!$C$4*Vandløb!$C$3))*COS(1*PI()*$B19/Vandløb!$C$3)+EXP(-(2*PI())*(2*PI())*(Vandløb!W$13/Vandløb!$C$3)*Vandløb!$C$6/(Vandløb!$C$4*Vandløb!$C$3))*COS(2*PI()*$B19/Vandløb!$C$3)+EXP(-(3*PI())*(3*PI())*(Vandløb!W$13/Vandløb!$C$3)*Vandløb!$C$6/(Vandløb!$C$4*Vandløb!$C$3))*COS(3*PI()*$B19/Vandløb!$C$3)+EXP(-(4*PI())*(4*PI())*(Vandløb!W$13/Vandløb!$C$3)*Vandløb!$C$6/(Vandløb!$C$4*Vandløb!$C$3))*COS(4*PI()*$B19/Vandløb!$C$3)+EXP(-(5*PI())*(5*PI())*(Vandløb!W$13/Vandløb!$C$3)*Vandløb!$C$6/(Vandløb!$C$4*Vandløb!$C$3))*COS(5*PI()*$B19/Vandløb!$C$3)+EXP(-(6*PI())*(6*PI())*(Vandløb!W$13/Vandløb!$C$3)*Vandløb!$C$6/(Vandløb!$C$4*Vandløb!$C$3))*COS(6*PI()*$B19/Vandløb!$C$3)+EXP(-(7*PI())*(7*PI())*(Vandløb!W$13/Vandløb!$C$3)*Vandløb!$C$6/(Vandløb!$C$4*Vandløb!$C$3))*COS(7*PI()*$B19/Vandløb!$C$3)+EXP(-(8*PI())*(8*PI())*(Vandløb!W$13/Vandløb!$C$3)*Vandløb!$C$6/(Vandløb!$C$4*Vandløb!$C$3))*COS(8*PI()*$B19/Vandløb!$C$3)+EXP(-(9*PI())*(9*PI())*(Vandløb!W$13/Vandløb!$C$3)*Vandløb!$C$6/(Vandløb!$C$4*Vandløb!$C$3))*COS(9*PI()*$B19/Vandløb!$C$3)+EXP(-(10*PI())*(10*PI())*(Vandløb!W$13/Vandløb!$C$3)*Vandløb!$C$6/(Vandløb!$C$4*Vandløb!$C$3))*COS(10*PI()*$B19/Vandløb!$C$3))*2+1)*Vandløb!$C$7*Vandløb!$C$8/(Vandløb!$C$5+Vandløb!$C$7))/Vandløb!$C$8)</f>
        <v>68.978478908247723</v>
      </c>
      <c r="W19" s="46">
        <f>1/((((+EXP(-(1*PI())*(1*PI())*(Vandløb!X$13/Vandløb!$C$3)*Vandløb!$C$6/(Vandløb!$C$4*Vandløb!$C$3))*COS(1*PI()*$B19/Vandløb!$C$3)+EXP(-(2*PI())*(2*PI())*(Vandløb!X$13/Vandløb!$C$3)*Vandløb!$C$6/(Vandløb!$C$4*Vandløb!$C$3))*COS(2*PI()*$B19/Vandløb!$C$3)+EXP(-(3*PI())*(3*PI())*(Vandløb!X$13/Vandløb!$C$3)*Vandløb!$C$6/(Vandløb!$C$4*Vandløb!$C$3))*COS(3*PI()*$B19/Vandløb!$C$3)+EXP(-(4*PI())*(4*PI())*(Vandløb!X$13/Vandløb!$C$3)*Vandløb!$C$6/(Vandløb!$C$4*Vandløb!$C$3))*COS(4*PI()*$B19/Vandløb!$C$3)+EXP(-(5*PI())*(5*PI())*(Vandløb!X$13/Vandløb!$C$3)*Vandløb!$C$6/(Vandløb!$C$4*Vandløb!$C$3))*COS(5*PI()*$B19/Vandløb!$C$3)+EXP(-(6*PI())*(6*PI())*(Vandløb!X$13/Vandløb!$C$3)*Vandløb!$C$6/(Vandløb!$C$4*Vandløb!$C$3))*COS(6*PI()*$B19/Vandløb!$C$3)+EXP(-(7*PI())*(7*PI())*(Vandløb!X$13/Vandløb!$C$3)*Vandløb!$C$6/(Vandløb!$C$4*Vandløb!$C$3))*COS(7*PI()*$B19/Vandløb!$C$3)+EXP(-(8*PI())*(8*PI())*(Vandløb!X$13/Vandløb!$C$3)*Vandløb!$C$6/(Vandløb!$C$4*Vandløb!$C$3))*COS(8*PI()*$B19/Vandløb!$C$3)+EXP(-(9*PI())*(9*PI())*(Vandløb!X$13/Vandløb!$C$3)*Vandløb!$C$6/(Vandløb!$C$4*Vandløb!$C$3))*COS(9*PI()*$B19/Vandløb!$C$3)+EXP(-(10*PI())*(10*PI())*(Vandløb!X$13/Vandløb!$C$3)*Vandløb!$C$6/(Vandløb!$C$4*Vandløb!$C$3))*COS(10*PI()*$B19/Vandløb!$C$3))*2+1)*Vandløb!$C$7*Vandløb!$C$8/(Vandløb!$C$5+Vandløb!$C$7))/Vandløb!$C$8)</f>
        <v>67.602449238928543</v>
      </c>
      <c r="X19" s="46">
        <f>1/((((+EXP(-(1*PI())*(1*PI())*(Vandløb!Y$13/Vandløb!$C$3)*Vandløb!$C$6/(Vandløb!$C$4*Vandløb!$C$3))*COS(1*PI()*$B19/Vandløb!$C$3)+EXP(-(2*PI())*(2*PI())*(Vandløb!Y$13/Vandløb!$C$3)*Vandløb!$C$6/(Vandløb!$C$4*Vandløb!$C$3))*COS(2*PI()*$B19/Vandløb!$C$3)+EXP(-(3*PI())*(3*PI())*(Vandløb!Y$13/Vandløb!$C$3)*Vandløb!$C$6/(Vandløb!$C$4*Vandløb!$C$3))*COS(3*PI()*$B19/Vandløb!$C$3)+EXP(-(4*PI())*(4*PI())*(Vandløb!Y$13/Vandløb!$C$3)*Vandløb!$C$6/(Vandløb!$C$4*Vandløb!$C$3))*COS(4*PI()*$B19/Vandløb!$C$3)+EXP(-(5*PI())*(5*PI())*(Vandløb!Y$13/Vandløb!$C$3)*Vandløb!$C$6/(Vandløb!$C$4*Vandløb!$C$3))*COS(5*PI()*$B19/Vandløb!$C$3)+EXP(-(6*PI())*(6*PI())*(Vandløb!Y$13/Vandløb!$C$3)*Vandløb!$C$6/(Vandløb!$C$4*Vandløb!$C$3))*COS(6*PI()*$B19/Vandløb!$C$3)+EXP(-(7*PI())*(7*PI())*(Vandløb!Y$13/Vandløb!$C$3)*Vandløb!$C$6/(Vandløb!$C$4*Vandløb!$C$3))*COS(7*PI()*$B19/Vandløb!$C$3)+EXP(-(8*PI())*(8*PI())*(Vandløb!Y$13/Vandløb!$C$3)*Vandløb!$C$6/(Vandløb!$C$4*Vandløb!$C$3))*COS(8*PI()*$B19/Vandløb!$C$3)+EXP(-(9*PI())*(9*PI())*(Vandløb!Y$13/Vandløb!$C$3)*Vandløb!$C$6/(Vandløb!$C$4*Vandløb!$C$3))*COS(9*PI()*$B19/Vandløb!$C$3)+EXP(-(10*PI())*(10*PI())*(Vandløb!Y$13/Vandløb!$C$3)*Vandløb!$C$6/(Vandløb!$C$4*Vandløb!$C$3))*COS(10*PI()*$B19/Vandløb!$C$3))*2+1)*Vandløb!$C$7*Vandløb!$C$8/(Vandløb!$C$5+Vandløb!$C$7))/Vandløb!$C$8)</f>
        <v>66.422137257195757</v>
      </c>
      <c r="Y19" s="46">
        <f>1/((((+EXP(-(1*PI())*(1*PI())*(Vandløb!Z$13/Vandløb!$C$3)*Vandløb!$C$6/(Vandløb!$C$4*Vandløb!$C$3))*COS(1*PI()*$B19/Vandløb!$C$3)+EXP(-(2*PI())*(2*PI())*(Vandløb!Z$13/Vandløb!$C$3)*Vandløb!$C$6/(Vandløb!$C$4*Vandløb!$C$3))*COS(2*PI()*$B19/Vandløb!$C$3)+EXP(-(3*PI())*(3*PI())*(Vandløb!Z$13/Vandløb!$C$3)*Vandløb!$C$6/(Vandløb!$C$4*Vandløb!$C$3))*COS(3*PI()*$B19/Vandløb!$C$3)+EXP(-(4*PI())*(4*PI())*(Vandløb!Z$13/Vandløb!$C$3)*Vandløb!$C$6/(Vandløb!$C$4*Vandløb!$C$3))*COS(4*PI()*$B19/Vandløb!$C$3)+EXP(-(5*PI())*(5*PI())*(Vandløb!Z$13/Vandløb!$C$3)*Vandløb!$C$6/(Vandløb!$C$4*Vandløb!$C$3))*COS(5*PI()*$B19/Vandløb!$C$3)+EXP(-(6*PI())*(6*PI())*(Vandløb!Z$13/Vandløb!$C$3)*Vandløb!$C$6/(Vandløb!$C$4*Vandløb!$C$3))*COS(6*PI()*$B19/Vandløb!$C$3)+EXP(-(7*PI())*(7*PI())*(Vandløb!Z$13/Vandløb!$C$3)*Vandløb!$C$6/(Vandløb!$C$4*Vandløb!$C$3))*COS(7*PI()*$B19/Vandløb!$C$3)+EXP(-(8*PI())*(8*PI())*(Vandløb!Z$13/Vandløb!$C$3)*Vandløb!$C$6/(Vandløb!$C$4*Vandløb!$C$3))*COS(8*PI()*$B19/Vandløb!$C$3)+EXP(-(9*PI())*(9*PI())*(Vandløb!Z$13/Vandløb!$C$3)*Vandløb!$C$6/(Vandløb!$C$4*Vandløb!$C$3))*COS(9*PI()*$B19/Vandløb!$C$3)+EXP(-(10*PI())*(10*PI())*(Vandløb!Z$13/Vandløb!$C$3)*Vandløb!$C$6/(Vandløb!$C$4*Vandløb!$C$3))*COS(10*PI()*$B19/Vandløb!$C$3))*2+1)*Vandløb!$C$7*Vandløb!$C$8/(Vandløb!$C$5+Vandløb!$C$7))/Vandløb!$C$8)</f>
        <v>65.404918044260612</v>
      </c>
      <c r="Z19" s="46">
        <f>1/((((+EXP(-(1*PI())*(1*PI())*(Vandløb!AA$13/Vandløb!$C$3)*Vandløb!$C$6/(Vandløb!$C$4*Vandløb!$C$3))*COS(1*PI()*$B19/Vandløb!$C$3)+EXP(-(2*PI())*(2*PI())*(Vandløb!AA$13/Vandløb!$C$3)*Vandløb!$C$6/(Vandløb!$C$4*Vandløb!$C$3))*COS(2*PI()*$B19/Vandløb!$C$3)+EXP(-(3*PI())*(3*PI())*(Vandløb!AA$13/Vandløb!$C$3)*Vandløb!$C$6/(Vandløb!$C$4*Vandløb!$C$3))*COS(3*PI()*$B19/Vandløb!$C$3)+EXP(-(4*PI())*(4*PI())*(Vandløb!AA$13/Vandløb!$C$3)*Vandløb!$C$6/(Vandløb!$C$4*Vandløb!$C$3))*COS(4*PI()*$B19/Vandløb!$C$3)+EXP(-(5*PI())*(5*PI())*(Vandløb!AA$13/Vandløb!$C$3)*Vandløb!$C$6/(Vandløb!$C$4*Vandløb!$C$3))*COS(5*PI()*$B19/Vandløb!$C$3)+EXP(-(6*PI())*(6*PI())*(Vandløb!AA$13/Vandløb!$C$3)*Vandløb!$C$6/(Vandløb!$C$4*Vandløb!$C$3))*COS(6*PI()*$B19/Vandløb!$C$3)+EXP(-(7*PI())*(7*PI())*(Vandløb!AA$13/Vandløb!$C$3)*Vandløb!$C$6/(Vandløb!$C$4*Vandløb!$C$3))*COS(7*PI()*$B19/Vandløb!$C$3)+EXP(-(8*PI())*(8*PI())*(Vandløb!AA$13/Vandløb!$C$3)*Vandløb!$C$6/(Vandløb!$C$4*Vandløb!$C$3))*COS(8*PI()*$B19/Vandløb!$C$3)+EXP(-(9*PI())*(9*PI())*(Vandløb!AA$13/Vandløb!$C$3)*Vandløb!$C$6/(Vandløb!$C$4*Vandløb!$C$3))*COS(9*PI()*$B19/Vandløb!$C$3)+EXP(-(10*PI())*(10*PI())*(Vandløb!AA$13/Vandløb!$C$3)*Vandløb!$C$6/(Vandløb!$C$4*Vandløb!$C$3))*COS(10*PI()*$B19/Vandløb!$C$3))*2+1)*Vandløb!$C$7*Vandløb!$C$8/(Vandløb!$C$5+Vandløb!$C$7))/Vandløb!$C$8)</f>
        <v>64.524685622759804</v>
      </c>
      <c r="AA19" s="46">
        <f>1/((((+EXP(-(1*PI())*(1*PI())*(Vandløb!AB$13/Vandløb!$C$3)*Vandløb!$C$6/(Vandløb!$C$4*Vandløb!$C$3))*COS(1*PI()*$B19/Vandløb!$C$3)+EXP(-(2*PI())*(2*PI())*(Vandløb!AB$13/Vandløb!$C$3)*Vandløb!$C$6/(Vandløb!$C$4*Vandløb!$C$3))*COS(2*PI()*$B19/Vandløb!$C$3)+EXP(-(3*PI())*(3*PI())*(Vandløb!AB$13/Vandløb!$C$3)*Vandløb!$C$6/(Vandløb!$C$4*Vandløb!$C$3))*COS(3*PI()*$B19/Vandløb!$C$3)+EXP(-(4*PI())*(4*PI())*(Vandløb!AB$13/Vandløb!$C$3)*Vandløb!$C$6/(Vandløb!$C$4*Vandløb!$C$3))*COS(4*PI()*$B19/Vandløb!$C$3)+EXP(-(5*PI())*(5*PI())*(Vandløb!AB$13/Vandløb!$C$3)*Vandløb!$C$6/(Vandløb!$C$4*Vandløb!$C$3))*COS(5*PI()*$B19/Vandløb!$C$3)+EXP(-(6*PI())*(6*PI())*(Vandløb!AB$13/Vandløb!$C$3)*Vandløb!$C$6/(Vandløb!$C$4*Vandløb!$C$3))*COS(6*PI()*$B19/Vandløb!$C$3)+EXP(-(7*PI())*(7*PI())*(Vandløb!AB$13/Vandløb!$C$3)*Vandløb!$C$6/(Vandløb!$C$4*Vandløb!$C$3))*COS(7*PI()*$B19/Vandløb!$C$3)+EXP(-(8*PI())*(8*PI())*(Vandløb!AB$13/Vandløb!$C$3)*Vandløb!$C$6/(Vandløb!$C$4*Vandløb!$C$3))*COS(8*PI()*$B19/Vandløb!$C$3)+EXP(-(9*PI())*(9*PI())*(Vandløb!AB$13/Vandløb!$C$3)*Vandløb!$C$6/(Vandløb!$C$4*Vandløb!$C$3))*COS(9*PI()*$B19/Vandløb!$C$3)+EXP(-(10*PI())*(10*PI())*(Vandløb!AB$13/Vandløb!$C$3)*Vandløb!$C$6/(Vandløb!$C$4*Vandløb!$C$3))*COS(10*PI()*$B19/Vandløb!$C$3))*2+1)*Vandløb!$C$7*Vandløb!$C$8/(Vandløb!$C$5+Vandløb!$C$7))/Vandløb!$C$8)</f>
        <v>63.760309481306969</v>
      </c>
      <c r="AB19" s="47">
        <f>1/((((+EXP(-(1*PI())*(1*PI())*(Vandløb!AC$13/Vandløb!$C$3)*Vandløb!$C$6/(Vandløb!$C$4*Vandløb!$C$3))*COS(1*PI()*$B19/Vandløb!$C$3)+EXP(-(2*PI())*(2*PI())*(Vandløb!AC$13/Vandløb!$C$3)*Vandløb!$C$6/(Vandløb!$C$4*Vandløb!$C$3))*COS(2*PI()*$B19/Vandløb!$C$3)+EXP(-(3*PI())*(3*PI())*(Vandløb!AC$13/Vandløb!$C$3)*Vandløb!$C$6/(Vandløb!$C$4*Vandløb!$C$3))*COS(3*PI()*$B19/Vandløb!$C$3)+EXP(-(4*PI())*(4*PI())*(Vandløb!AC$13/Vandløb!$C$3)*Vandløb!$C$6/(Vandløb!$C$4*Vandløb!$C$3))*COS(4*PI()*$B19/Vandløb!$C$3)+EXP(-(5*PI())*(5*PI())*(Vandløb!AC$13/Vandløb!$C$3)*Vandløb!$C$6/(Vandløb!$C$4*Vandløb!$C$3))*COS(5*PI()*$B19/Vandløb!$C$3)+EXP(-(6*PI())*(6*PI())*(Vandløb!AC$13/Vandløb!$C$3)*Vandløb!$C$6/(Vandløb!$C$4*Vandløb!$C$3))*COS(6*PI()*$B19/Vandløb!$C$3)+EXP(-(7*PI())*(7*PI())*(Vandløb!AC$13/Vandløb!$C$3)*Vandløb!$C$6/(Vandløb!$C$4*Vandløb!$C$3))*COS(7*PI()*$B19/Vandløb!$C$3)+EXP(-(8*PI())*(8*PI())*(Vandløb!AC$13/Vandløb!$C$3)*Vandløb!$C$6/(Vandløb!$C$4*Vandløb!$C$3))*COS(8*PI()*$B19/Vandløb!$C$3)+EXP(-(9*PI())*(9*PI())*(Vandløb!AC$13/Vandløb!$C$3)*Vandløb!$C$6/(Vandløb!$C$4*Vandløb!$C$3))*COS(9*PI()*$B19/Vandløb!$C$3)+EXP(-(10*PI())*(10*PI())*(Vandløb!AC$13/Vandløb!$C$3)*Vandløb!$C$6/(Vandløb!$C$4*Vandløb!$C$3))*COS(10*PI()*$B19/Vandløb!$C$3))*2+1)*Vandløb!$C$7*Vandløb!$C$8/(Vandløb!$C$5+Vandløb!$C$7))/Vandløb!$C$8)</f>
        <v>63.094511372554877</v>
      </c>
    </row>
    <row r="20" spans="2:28" x14ac:dyDescent="0.2">
      <c r="B20" s="35">
        <f>Vandløb!$K$9*16</f>
        <v>6.4</v>
      </c>
      <c r="C20" s="45">
        <f>1/((((+EXP(-(1*PI())*(1*PI())*(Vandløb!D$13/Vandløb!$C$3)*Vandløb!$C$6/(Vandløb!$C$4*Vandløb!$C$3))*COS(1*PI()*$B20/Vandløb!$C$3)+EXP(-(2*PI())*(2*PI())*(Vandløb!D$13/Vandløb!$C$3)*Vandløb!$C$6/(Vandløb!$C$4*Vandløb!$C$3))*COS(2*PI()*$B20/Vandløb!$C$3)+EXP(-(3*PI())*(3*PI())*(Vandløb!D$13/Vandløb!$C$3)*Vandløb!$C$6/(Vandløb!$C$4*Vandløb!$C$3))*COS(3*PI()*$B20/Vandløb!$C$3)+EXP(-(4*PI())*(4*PI())*(Vandløb!D$13/Vandløb!$C$3)*Vandløb!$C$6/(Vandløb!$C$4*Vandløb!$C$3))*COS(4*PI()*$B20/Vandløb!$C$3)+EXP(-(5*PI())*(5*PI())*(Vandløb!D$13/Vandløb!$C$3)*Vandløb!$C$6/(Vandløb!$C$4*Vandløb!$C$3))*COS(5*PI()*$B20/Vandløb!$C$3)+EXP(-(6*PI())*(6*PI())*(Vandløb!D$13/Vandløb!$C$3)*Vandløb!$C$6/(Vandløb!$C$4*Vandløb!$C$3))*COS(6*PI()*$B20/Vandløb!$C$3)+EXP(-(7*PI())*(7*PI())*(Vandløb!D$13/Vandløb!$C$3)*Vandløb!$C$6/(Vandløb!$C$4*Vandløb!$C$3))*COS(7*PI()*$B20/Vandløb!$C$3)+EXP(-(8*PI())*(8*PI())*(Vandløb!D$13/Vandløb!$C$3)*Vandløb!$C$6/(Vandløb!$C$4*Vandløb!$C$3))*COS(8*PI()*$B20/Vandløb!$C$3)+EXP(-(9*PI())*(9*PI())*(Vandløb!D$13/Vandløb!$C$3)*Vandløb!$C$6/(Vandløb!$C$4*Vandløb!$C$3))*COS(9*PI()*$B20/Vandløb!$C$3)+EXP(-(10*PI())*(10*PI())*(Vandløb!D$13/Vandløb!$C$3)*Vandløb!$C$6/(Vandløb!$C$4*Vandløb!$C$3))*COS(10*PI()*$B20/Vandløb!$C$3))*2+1)*Vandløb!$C$7*Vandløb!$C$8/(Vandløb!$C$5+Vandløb!$C$7))/Vandløb!$C$8)</f>
        <v>44380.163451996581</v>
      </c>
      <c r="D20" s="46">
        <f>1/((((+EXP(-(1*PI())*(1*PI())*(Vandløb!E$13/Vandløb!$C$3)*Vandløb!$C$6/(Vandløb!$C$4*Vandløb!$C$3))*COS(1*PI()*$B20/Vandløb!$C$3)+EXP(-(2*PI())*(2*PI())*(Vandløb!E$13/Vandløb!$C$3)*Vandløb!$C$6/(Vandløb!$C$4*Vandløb!$C$3))*COS(2*PI()*$B20/Vandløb!$C$3)+EXP(-(3*PI())*(3*PI())*(Vandløb!E$13/Vandløb!$C$3)*Vandløb!$C$6/(Vandløb!$C$4*Vandløb!$C$3))*COS(3*PI()*$B20/Vandløb!$C$3)+EXP(-(4*PI())*(4*PI())*(Vandløb!E$13/Vandløb!$C$3)*Vandløb!$C$6/(Vandløb!$C$4*Vandløb!$C$3))*COS(4*PI()*$B20/Vandløb!$C$3)+EXP(-(5*PI())*(5*PI())*(Vandløb!E$13/Vandløb!$C$3)*Vandløb!$C$6/(Vandløb!$C$4*Vandløb!$C$3))*COS(5*PI()*$B20/Vandløb!$C$3)+EXP(-(6*PI())*(6*PI())*(Vandløb!E$13/Vandløb!$C$3)*Vandløb!$C$6/(Vandløb!$C$4*Vandløb!$C$3))*COS(6*PI()*$B20/Vandløb!$C$3)+EXP(-(7*PI())*(7*PI())*(Vandløb!E$13/Vandløb!$C$3)*Vandløb!$C$6/(Vandløb!$C$4*Vandløb!$C$3))*COS(7*PI()*$B20/Vandløb!$C$3)+EXP(-(8*PI())*(8*PI())*(Vandløb!E$13/Vandløb!$C$3)*Vandløb!$C$6/(Vandløb!$C$4*Vandløb!$C$3))*COS(8*PI()*$B20/Vandløb!$C$3)+EXP(-(9*PI())*(9*PI())*(Vandløb!E$13/Vandløb!$C$3)*Vandløb!$C$6/(Vandløb!$C$4*Vandløb!$C$3))*COS(9*PI()*$B20/Vandløb!$C$3)+EXP(-(10*PI())*(10*PI())*(Vandløb!E$13/Vandløb!$C$3)*Vandløb!$C$6/(Vandløb!$C$4*Vandløb!$C$3))*COS(10*PI()*$B20/Vandløb!$C$3))*2+1)*Vandløb!$C$7*Vandløb!$C$8/(Vandløb!$C$5+Vandløb!$C$7))/Vandløb!$C$8)</f>
        <v>7810759.3036229545</v>
      </c>
      <c r="E20" s="46">
        <f>1/((((+EXP(-(1*PI())*(1*PI())*(Vandløb!F$13/Vandløb!$C$3)*Vandløb!$C$6/(Vandløb!$C$4*Vandløb!$C$3))*COS(1*PI()*$B20/Vandløb!$C$3)+EXP(-(2*PI())*(2*PI())*(Vandløb!F$13/Vandløb!$C$3)*Vandløb!$C$6/(Vandløb!$C$4*Vandløb!$C$3))*COS(2*PI()*$B20/Vandløb!$C$3)+EXP(-(3*PI())*(3*PI())*(Vandløb!F$13/Vandløb!$C$3)*Vandløb!$C$6/(Vandløb!$C$4*Vandløb!$C$3))*COS(3*PI()*$B20/Vandløb!$C$3)+EXP(-(4*PI())*(4*PI())*(Vandløb!F$13/Vandløb!$C$3)*Vandløb!$C$6/(Vandløb!$C$4*Vandløb!$C$3))*COS(4*PI()*$B20/Vandløb!$C$3)+EXP(-(5*PI())*(5*PI())*(Vandløb!F$13/Vandløb!$C$3)*Vandløb!$C$6/(Vandløb!$C$4*Vandløb!$C$3))*COS(5*PI()*$B20/Vandløb!$C$3)+EXP(-(6*PI())*(6*PI())*(Vandløb!F$13/Vandløb!$C$3)*Vandløb!$C$6/(Vandløb!$C$4*Vandløb!$C$3))*COS(6*PI()*$B20/Vandløb!$C$3)+EXP(-(7*PI())*(7*PI())*(Vandløb!F$13/Vandløb!$C$3)*Vandløb!$C$6/(Vandløb!$C$4*Vandløb!$C$3))*COS(7*PI()*$B20/Vandløb!$C$3)+EXP(-(8*PI())*(8*PI())*(Vandløb!F$13/Vandløb!$C$3)*Vandløb!$C$6/(Vandløb!$C$4*Vandløb!$C$3))*COS(8*PI()*$B20/Vandløb!$C$3)+EXP(-(9*PI())*(9*PI())*(Vandløb!F$13/Vandløb!$C$3)*Vandløb!$C$6/(Vandløb!$C$4*Vandløb!$C$3))*COS(9*PI()*$B20/Vandløb!$C$3)+EXP(-(10*PI())*(10*PI())*(Vandløb!F$13/Vandløb!$C$3)*Vandløb!$C$6/(Vandløb!$C$4*Vandløb!$C$3))*COS(10*PI()*$B20/Vandløb!$C$3))*2+1)*Vandløb!$C$7*Vandløb!$C$8/(Vandløb!$C$5+Vandløb!$C$7))/Vandløb!$C$8)</f>
        <v>14545.382663927059</v>
      </c>
      <c r="F20" s="46">
        <f>1/((((+EXP(-(1*PI())*(1*PI())*(Vandløb!G$13/Vandløb!$C$3)*Vandløb!$C$6/(Vandløb!$C$4*Vandløb!$C$3))*COS(1*PI()*$B20/Vandløb!$C$3)+EXP(-(2*PI())*(2*PI())*(Vandløb!G$13/Vandløb!$C$3)*Vandløb!$C$6/(Vandløb!$C$4*Vandløb!$C$3))*COS(2*PI()*$B20/Vandløb!$C$3)+EXP(-(3*PI())*(3*PI())*(Vandløb!G$13/Vandløb!$C$3)*Vandløb!$C$6/(Vandløb!$C$4*Vandløb!$C$3))*COS(3*PI()*$B20/Vandløb!$C$3)+EXP(-(4*PI())*(4*PI())*(Vandløb!G$13/Vandløb!$C$3)*Vandløb!$C$6/(Vandløb!$C$4*Vandløb!$C$3))*COS(4*PI()*$B20/Vandløb!$C$3)+EXP(-(5*PI())*(5*PI())*(Vandløb!G$13/Vandløb!$C$3)*Vandløb!$C$6/(Vandløb!$C$4*Vandløb!$C$3))*COS(5*PI()*$B20/Vandløb!$C$3)+EXP(-(6*PI())*(6*PI())*(Vandløb!G$13/Vandløb!$C$3)*Vandløb!$C$6/(Vandløb!$C$4*Vandløb!$C$3))*COS(6*PI()*$B20/Vandløb!$C$3)+EXP(-(7*PI())*(7*PI())*(Vandløb!G$13/Vandløb!$C$3)*Vandløb!$C$6/(Vandløb!$C$4*Vandløb!$C$3))*COS(7*PI()*$B20/Vandløb!$C$3)+EXP(-(8*PI())*(8*PI())*(Vandløb!G$13/Vandløb!$C$3)*Vandløb!$C$6/(Vandløb!$C$4*Vandløb!$C$3))*COS(8*PI()*$B20/Vandløb!$C$3)+EXP(-(9*PI())*(9*PI())*(Vandløb!G$13/Vandløb!$C$3)*Vandløb!$C$6/(Vandløb!$C$4*Vandløb!$C$3))*COS(9*PI()*$B20/Vandløb!$C$3)+EXP(-(10*PI())*(10*PI())*(Vandløb!G$13/Vandløb!$C$3)*Vandløb!$C$6/(Vandløb!$C$4*Vandløb!$C$3))*COS(10*PI()*$B20/Vandløb!$C$3))*2+1)*Vandløb!$C$7*Vandløb!$C$8/(Vandløb!$C$5+Vandløb!$C$7))/Vandløb!$C$8)</f>
        <v>1824.4338839951079</v>
      </c>
      <c r="G20" s="46">
        <f>1/((((+EXP(-(1*PI())*(1*PI())*(Vandløb!H$13/Vandløb!$C$3)*Vandløb!$C$6/(Vandløb!$C$4*Vandløb!$C$3))*COS(1*PI()*$B20/Vandløb!$C$3)+EXP(-(2*PI())*(2*PI())*(Vandløb!H$13/Vandløb!$C$3)*Vandløb!$C$6/(Vandløb!$C$4*Vandløb!$C$3))*COS(2*PI()*$B20/Vandløb!$C$3)+EXP(-(3*PI())*(3*PI())*(Vandløb!H$13/Vandløb!$C$3)*Vandløb!$C$6/(Vandløb!$C$4*Vandløb!$C$3))*COS(3*PI()*$B20/Vandløb!$C$3)+EXP(-(4*PI())*(4*PI())*(Vandløb!H$13/Vandløb!$C$3)*Vandløb!$C$6/(Vandløb!$C$4*Vandløb!$C$3))*COS(4*PI()*$B20/Vandløb!$C$3)+EXP(-(5*PI())*(5*PI())*(Vandløb!H$13/Vandløb!$C$3)*Vandløb!$C$6/(Vandløb!$C$4*Vandløb!$C$3))*COS(5*PI()*$B20/Vandløb!$C$3)+EXP(-(6*PI())*(6*PI())*(Vandløb!H$13/Vandløb!$C$3)*Vandløb!$C$6/(Vandløb!$C$4*Vandløb!$C$3))*COS(6*PI()*$B20/Vandløb!$C$3)+EXP(-(7*PI())*(7*PI())*(Vandløb!H$13/Vandløb!$C$3)*Vandløb!$C$6/(Vandløb!$C$4*Vandløb!$C$3))*COS(7*PI()*$B20/Vandløb!$C$3)+EXP(-(8*PI())*(8*PI())*(Vandløb!H$13/Vandløb!$C$3)*Vandløb!$C$6/(Vandløb!$C$4*Vandløb!$C$3))*COS(8*PI()*$B20/Vandløb!$C$3)+EXP(-(9*PI())*(9*PI())*(Vandløb!H$13/Vandløb!$C$3)*Vandløb!$C$6/(Vandløb!$C$4*Vandløb!$C$3))*COS(9*PI()*$B20/Vandløb!$C$3)+EXP(-(10*PI())*(10*PI())*(Vandløb!H$13/Vandløb!$C$3)*Vandløb!$C$6/(Vandløb!$C$4*Vandløb!$C$3))*COS(10*PI()*$B20/Vandløb!$C$3))*2+1)*Vandløb!$C$7*Vandløb!$C$8/(Vandløb!$C$5+Vandløb!$C$7))/Vandløb!$C$8)</f>
        <v>668.16485813143242</v>
      </c>
      <c r="H20" s="46">
        <f>1/((((+EXP(-(1*PI())*(1*PI())*(Vandløb!I$13/Vandløb!$C$3)*Vandløb!$C$6/(Vandløb!$C$4*Vandløb!$C$3))*COS(1*PI()*$B20/Vandløb!$C$3)+EXP(-(2*PI())*(2*PI())*(Vandløb!I$13/Vandløb!$C$3)*Vandløb!$C$6/(Vandløb!$C$4*Vandløb!$C$3))*COS(2*PI()*$B20/Vandløb!$C$3)+EXP(-(3*PI())*(3*PI())*(Vandløb!I$13/Vandløb!$C$3)*Vandløb!$C$6/(Vandløb!$C$4*Vandløb!$C$3))*COS(3*PI()*$B20/Vandløb!$C$3)+EXP(-(4*PI())*(4*PI())*(Vandløb!I$13/Vandløb!$C$3)*Vandløb!$C$6/(Vandløb!$C$4*Vandløb!$C$3))*COS(4*PI()*$B20/Vandløb!$C$3)+EXP(-(5*PI())*(5*PI())*(Vandløb!I$13/Vandløb!$C$3)*Vandløb!$C$6/(Vandløb!$C$4*Vandløb!$C$3))*COS(5*PI()*$B20/Vandløb!$C$3)+EXP(-(6*PI())*(6*PI())*(Vandløb!I$13/Vandløb!$C$3)*Vandløb!$C$6/(Vandløb!$C$4*Vandløb!$C$3))*COS(6*PI()*$B20/Vandløb!$C$3)+EXP(-(7*PI())*(7*PI())*(Vandløb!I$13/Vandløb!$C$3)*Vandløb!$C$6/(Vandløb!$C$4*Vandløb!$C$3))*COS(7*PI()*$B20/Vandløb!$C$3)+EXP(-(8*PI())*(8*PI())*(Vandløb!I$13/Vandløb!$C$3)*Vandløb!$C$6/(Vandløb!$C$4*Vandløb!$C$3))*COS(8*PI()*$B20/Vandløb!$C$3)+EXP(-(9*PI())*(9*PI())*(Vandløb!I$13/Vandløb!$C$3)*Vandløb!$C$6/(Vandløb!$C$4*Vandløb!$C$3))*COS(9*PI()*$B20/Vandløb!$C$3)+EXP(-(10*PI())*(10*PI())*(Vandløb!I$13/Vandløb!$C$3)*Vandløb!$C$6/(Vandløb!$C$4*Vandløb!$C$3))*COS(10*PI()*$B20/Vandløb!$C$3))*2+1)*Vandløb!$C$7*Vandløb!$C$8/(Vandløb!$C$5+Vandløb!$C$7))/Vandløb!$C$8)</f>
        <v>370.54333208031278</v>
      </c>
      <c r="I20" s="46">
        <f>1/((((+EXP(-(1*PI())*(1*PI())*(Vandløb!J$13/Vandløb!$C$3)*Vandløb!$C$6/(Vandløb!$C$4*Vandløb!$C$3))*COS(1*PI()*$B20/Vandløb!$C$3)+EXP(-(2*PI())*(2*PI())*(Vandløb!J$13/Vandløb!$C$3)*Vandløb!$C$6/(Vandløb!$C$4*Vandløb!$C$3))*COS(2*PI()*$B20/Vandløb!$C$3)+EXP(-(3*PI())*(3*PI())*(Vandløb!J$13/Vandløb!$C$3)*Vandløb!$C$6/(Vandløb!$C$4*Vandløb!$C$3))*COS(3*PI()*$B20/Vandløb!$C$3)+EXP(-(4*PI())*(4*PI())*(Vandløb!J$13/Vandløb!$C$3)*Vandløb!$C$6/(Vandløb!$C$4*Vandløb!$C$3))*COS(4*PI()*$B20/Vandløb!$C$3)+EXP(-(5*PI())*(5*PI())*(Vandløb!J$13/Vandløb!$C$3)*Vandløb!$C$6/(Vandløb!$C$4*Vandløb!$C$3))*COS(5*PI()*$B20/Vandløb!$C$3)+EXP(-(6*PI())*(6*PI())*(Vandløb!J$13/Vandløb!$C$3)*Vandløb!$C$6/(Vandløb!$C$4*Vandløb!$C$3))*COS(6*PI()*$B20/Vandløb!$C$3)+EXP(-(7*PI())*(7*PI())*(Vandløb!J$13/Vandløb!$C$3)*Vandløb!$C$6/(Vandløb!$C$4*Vandløb!$C$3))*COS(7*PI()*$B20/Vandløb!$C$3)+EXP(-(8*PI())*(8*PI())*(Vandløb!J$13/Vandløb!$C$3)*Vandløb!$C$6/(Vandløb!$C$4*Vandløb!$C$3))*COS(8*PI()*$B20/Vandløb!$C$3)+EXP(-(9*PI())*(9*PI())*(Vandløb!J$13/Vandløb!$C$3)*Vandløb!$C$6/(Vandløb!$C$4*Vandløb!$C$3))*COS(9*PI()*$B20/Vandløb!$C$3)+EXP(-(10*PI())*(10*PI())*(Vandløb!J$13/Vandløb!$C$3)*Vandløb!$C$6/(Vandløb!$C$4*Vandløb!$C$3))*COS(10*PI()*$B20/Vandløb!$C$3))*2+1)*Vandløb!$C$7*Vandløb!$C$8/(Vandløb!$C$5+Vandløb!$C$7))/Vandløb!$C$8)</f>
        <v>251.35918435453905</v>
      </c>
      <c r="J20" s="46">
        <f>1/((((+EXP(-(1*PI())*(1*PI())*(Vandløb!K$13/Vandløb!$C$3)*Vandløb!$C$6/(Vandløb!$C$4*Vandløb!$C$3))*COS(1*PI()*$B20/Vandløb!$C$3)+EXP(-(2*PI())*(2*PI())*(Vandløb!K$13/Vandløb!$C$3)*Vandløb!$C$6/(Vandløb!$C$4*Vandløb!$C$3))*COS(2*PI()*$B20/Vandløb!$C$3)+EXP(-(3*PI())*(3*PI())*(Vandløb!K$13/Vandløb!$C$3)*Vandløb!$C$6/(Vandløb!$C$4*Vandløb!$C$3))*COS(3*PI()*$B20/Vandløb!$C$3)+EXP(-(4*PI())*(4*PI())*(Vandløb!K$13/Vandløb!$C$3)*Vandløb!$C$6/(Vandløb!$C$4*Vandløb!$C$3))*COS(4*PI()*$B20/Vandløb!$C$3)+EXP(-(5*PI())*(5*PI())*(Vandløb!K$13/Vandløb!$C$3)*Vandløb!$C$6/(Vandløb!$C$4*Vandløb!$C$3))*COS(5*PI()*$B20/Vandløb!$C$3)+EXP(-(6*PI())*(6*PI())*(Vandløb!K$13/Vandløb!$C$3)*Vandløb!$C$6/(Vandløb!$C$4*Vandløb!$C$3))*COS(6*PI()*$B20/Vandløb!$C$3)+EXP(-(7*PI())*(7*PI())*(Vandløb!K$13/Vandløb!$C$3)*Vandløb!$C$6/(Vandløb!$C$4*Vandløb!$C$3))*COS(7*PI()*$B20/Vandløb!$C$3)+EXP(-(8*PI())*(8*PI())*(Vandløb!K$13/Vandløb!$C$3)*Vandløb!$C$6/(Vandløb!$C$4*Vandløb!$C$3))*COS(8*PI()*$B20/Vandløb!$C$3)+EXP(-(9*PI())*(9*PI())*(Vandløb!K$13/Vandløb!$C$3)*Vandløb!$C$6/(Vandløb!$C$4*Vandløb!$C$3))*COS(9*PI()*$B20/Vandløb!$C$3)+EXP(-(10*PI())*(10*PI())*(Vandløb!K$13/Vandløb!$C$3)*Vandløb!$C$6/(Vandløb!$C$4*Vandløb!$C$3))*COS(10*PI()*$B20/Vandløb!$C$3))*2+1)*Vandløb!$C$7*Vandløb!$C$8/(Vandløb!$C$5+Vandløb!$C$7))/Vandløb!$C$8)</f>
        <v>190.88940851863998</v>
      </c>
      <c r="K20" s="46">
        <f>1/((((+EXP(-(1*PI())*(1*PI())*(Vandløb!L$13/Vandløb!$C$3)*Vandløb!$C$6/(Vandløb!$C$4*Vandløb!$C$3))*COS(1*PI()*$B20/Vandløb!$C$3)+EXP(-(2*PI())*(2*PI())*(Vandløb!L$13/Vandløb!$C$3)*Vandløb!$C$6/(Vandløb!$C$4*Vandløb!$C$3))*COS(2*PI()*$B20/Vandløb!$C$3)+EXP(-(3*PI())*(3*PI())*(Vandløb!L$13/Vandløb!$C$3)*Vandløb!$C$6/(Vandløb!$C$4*Vandløb!$C$3))*COS(3*PI()*$B20/Vandløb!$C$3)+EXP(-(4*PI())*(4*PI())*(Vandløb!L$13/Vandløb!$C$3)*Vandløb!$C$6/(Vandløb!$C$4*Vandløb!$C$3))*COS(4*PI()*$B20/Vandløb!$C$3)+EXP(-(5*PI())*(5*PI())*(Vandløb!L$13/Vandløb!$C$3)*Vandløb!$C$6/(Vandløb!$C$4*Vandløb!$C$3))*COS(5*PI()*$B20/Vandløb!$C$3)+EXP(-(6*PI())*(6*PI())*(Vandløb!L$13/Vandløb!$C$3)*Vandløb!$C$6/(Vandløb!$C$4*Vandløb!$C$3))*COS(6*PI()*$B20/Vandløb!$C$3)+EXP(-(7*PI())*(7*PI())*(Vandløb!L$13/Vandløb!$C$3)*Vandløb!$C$6/(Vandløb!$C$4*Vandløb!$C$3))*COS(7*PI()*$B20/Vandløb!$C$3)+EXP(-(8*PI())*(8*PI())*(Vandløb!L$13/Vandløb!$C$3)*Vandløb!$C$6/(Vandløb!$C$4*Vandløb!$C$3))*COS(8*PI()*$B20/Vandløb!$C$3)+EXP(-(9*PI())*(9*PI())*(Vandløb!L$13/Vandløb!$C$3)*Vandløb!$C$6/(Vandløb!$C$4*Vandløb!$C$3))*COS(9*PI()*$B20/Vandløb!$C$3)+EXP(-(10*PI())*(10*PI())*(Vandløb!L$13/Vandløb!$C$3)*Vandløb!$C$6/(Vandløb!$C$4*Vandløb!$C$3))*COS(10*PI()*$B20/Vandløb!$C$3))*2+1)*Vandløb!$C$7*Vandløb!$C$8/(Vandløb!$C$5+Vandløb!$C$7))/Vandløb!$C$8)</f>
        <v>155.46744336064251</v>
      </c>
      <c r="L20" s="46">
        <f>1/((((+EXP(-(1*PI())*(1*PI())*(Vandløb!M$13/Vandløb!$C$3)*Vandløb!$C$6/(Vandløb!$C$4*Vandløb!$C$3))*COS(1*PI()*$B20/Vandløb!$C$3)+EXP(-(2*PI())*(2*PI())*(Vandløb!M$13/Vandløb!$C$3)*Vandløb!$C$6/(Vandløb!$C$4*Vandløb!$C$3))*COS(2*PI()*$B20/Vandløb!$C$3)+EXP(-(3*PI())*(3*PI())*(Vandløb!M$13/Vandløb!$C$3)*Vandløb!$C$6/(Vandløb!$C$4*Vandløb!$C$3))*COS(3*PI()*$B20/Vandløb!$C$3)+EXP(-(4*PI())*(4*PI())*(Vandløb!M$13/Vandløb!$C$3)*Vandløb!$C$6/(Vandløb!$C$4*Vandløb!$C$3))*COS(4*PI()*$B20/Vandløb!$C$3)+EXP(-(5*PI())*(5*PI())*(Vandløb!M$13/Vandløb!$C$3)*Vandløb!$C$6/(Vandløb!$C$4*Vandløb!$C$3))*COS(5*PI()*$B20/Vandløb!$C$3)+EXP(-(6*PI())*(6*PI())*(Vandløb!M$13/Vandløb!$C$3)*Vandløb!$C$6/(Vandløb!$C$4*Vandløb!$C$3))*COS(6*PI()*$B20/Vandløb!$C$3)+EXP(-(7*PI())*(7*PI())*(Vandløb!M$13/Vandløb!$C$3)*Vandløb!$C$6/(Vandløb!$C$4*Vandløb!$C$3))*COS(7*PI()*$B20/Vandløb!$C$3)+EXP(-(8*PI())*(8*PI())*(Vandløb!M$13/Vandløb!$C$3)*Vandløb!$C$6/(Vandløb!$C$4*Vandløb!$C$3))*COS(8*PI()*$B20/Vandløb!$C$3)+EXP(-(9*PI())*(9*PI())*(Vandløb!M$13/Vandløb!$C$3)*Vandløb!$C$6/(Vandløb!$C$4*Vandløb!$C$3))*COS(9*PI()*$B20/Vandløb!$C$3)+EXP(-(10*PI())*(10*PI())*(Vandløb!M$13/Vandløb!$C$3)*Vandløb!$C$6/(Vandløb!$C$4*Vandløb!$C$3))*COS(10*PI()*$B20/Vandløb!$C$3))*2+1)*Vandløb!$C$7*Vandløb!$C$8/(Vandløb!$C$5+Vandløb!$C$7))/Vandløb!$C$8)</f>
        <v>132.65679108954842</v>
      </c>
      <c r="M20" s="46">
        <f>1/((((+EXP(-(1*PI())*(1*PI())*(Vandløb!N$13/Vandløb!$C$3)*Vandløb!$C$6/(Vandløb!$C$4*Vandløb!$C$3))*COS(1*PI()*$B20/Vandløb!$C$3)+EXP(-(2*PI())*(2*PI())*(Vandløb!N$13/Vandløb!$C$3)*Vandløb!$C$6/(Vandløb!$C$4*Vandløb!$C$3))*COS(2*PI()*$B20/Vandløb!$C$3)+EXP(-(3*PI())*(3*PI())*(Vandløb!N$13/Vandløb!$C$3)*Vandløb!$C$6/(Vandløb!$C$4*Vandløb!$C$3))*COS(3*PI()*$B20/Vandløb!$C$3)+EXP(-(4*PI())*(4*PI())*(Vandløb!N$13/Vandløb!$C$3)*Vandløb!$C$6/(Vandløb!$C$4*Vandløb!$C$3))*COS(4*PI()*$B20/Vandløb!$C$3)+EXP(-(5*PI())*(5*PI())*(Vandløb!N$13/Vandløb!$C$3)*Vandløb!$C$6/(Vandløb!$C$4*Vandløb!$C$3))*COS(5*PI()*$B20/Vandløb!$C$3)+EXP(-(6*PI())*(6*PI())*(Vandløb!N$13/Vandløb!$C$3)*Vandløb!$C$6/(Vandløb!$C$4*Vandløb!$C$3))*COS(6*PI()*$B20/Vandløb!$C$3)+EXP(-(7*PI())*(7*PI())*(Vandløb!N$13/Vandløb!$C$3)*Vandløb!$C$6/(Vandløb!$C$4*Vandløb!$C$3))*COS(7*PI()*$B20/Vandløb!$C$3)+EXP(-(8*PI())*(8*PI())*(Vandløb!N$13/Vandløb!$C$3)*Vandløb!$C$6/(Vandløb!$C$4*Vandløb!$C$3))*COS(8*PI()*$B20/Vandløb!$C$3)+EXP(-(9*PI())*(9*PI())*(Vandløb!N$13/Vandløb!$C$3)*Vandløb!$C$6/(Vandløb!$C$4*Vandløb!$C$3))*COS(9*PI()*$B20/Vandløb!$C$3)+EXP(-(10*PI())*(10*PI())*(Vandløb!N$13/Vandløb!$C$3)*Vandløb!$C$6/(Vandløb!$C$4*Vandløb!$C$3))*COS(10*PI()*$B20/Vandløb!$C$3))*2+1)*Vandløb!$C$7*Vandløb!$C$8/(Vandløb!$C$5+Vandløb!$C$7))/Vandløb!$C$8)</f>
        <v>116.96233275164083</v>
      </c>
      <c r="N20" s="46">
        <f>1/((((+EXP(-(1*PI())*(1*PI())*(Vandløb!O$13/Vandløb!$C$3)*Vandløb!$C$6/(Vandløb!$C$4*Vandløb!$C$3))*COS(1*PI()*$B20/Vandløb!$C$3)+EXP(-(2*PI())*(2*PI())*(Vandløb!O$13/Vandløb!$C$3)*Vandløb!$C$6/(Vandløb!$C$4*Vandløb!$C$3))*COS(2*PI()*$B20/Vandløb!$C$3)+EXP(-(3*PI())*(3*PI())*(Vandløb!O$13/Vandløb!$C$3)*Vandløb!$C$6/(Vandløb!$C$4*Vandløb!$C$3))*COS(3*PI()*$B20/Vandløb!$C$3)+EXP(-(4*PI())*(4*PI())*(Vandløb!O$13/Vandløb!$C$3)*Vandløb!$C$6/(Vandløb!$C$4*Vandløb!$C$3))*COS(4*PI()*$B20/Vandløb!$C$3)+EXP(-(5*PI())*(5*PI())*(Vandløb!O$13/Vandløb!$C$3)*Vandløb!$C$6/(Vandløb!$C$4*Vandløb!$C$3))*COS(5*PI()*$B20/Vandløb!$C$3)+EXP(-(6*PI())*(6*PI())*(Vandløb!O$13/Vandløb!$C$3)*Vandløb!$C$6/(Vandløb!$C$4*Vandløb!$C$3))*COS(6*PI()*$B20/Vandløb!$C$3)+EXP(-(7*PI())*(7*PI())*(Vandløb!O$13/Vandløb!$C$3)*Vandløb!$C$6/(Vandløb!$C$4*Vandløb!$C$3))*COS(7*PI()*$B20/Vandløb!$C$3)+EXP(-(8*PI())*(8*PI())*(Vandløb!O$13/Vandløb!$C$3)*Vandløb!$C$6/(Vandløb!$C$4*Vandløb!$C$3))*COS(8*PI()*$B20/Vandløb!$C$3)+EXP(-(9*PI())*(9*PI())*(Vandløb!O$13/Vandløb!$C$3)*Vandløb!$C$6/(Vandløb!$C$4*Vandløb!$C$3))*COS(9*PI()*$B20/Vandløb!$C$3)+EXP(-(10*PI())*(10*PI())*(Vandløb!O$13/Vandløb!$C$3)*Vandløb!$C$6/(Vandløb!$C$4*Vandløb!$C$3))*COS(10*PI()*$B20/Vandløb!$C$3))*2+1)*Vandløb!$C$7*Vandløb!$C$8/(Vandløb!$C$5+Vandløb!$C$7))/Vandløb!$C$8)</f>
        <v>105.62901445431588</v>
      </c>
      <c r="O20" s="46">
        <f>1/((((+EXP(-(1*PI())*(1*PI())*(Vandløb!P$13/Vandløb!$C$3)*Vandløb!$C$6/(Vandløb!$C$4*Vandløb!$C$3))*COS(1*PI()*$B20/Vandløb!$C$3)+EXP(-(2*PI())*(2*PI())*(Vandløb!P$13/Vandløb!$C$3)*Vandløb!$C$6/(Vandløb!$C$4*Vandløb!$C$3))*COS(2*PI()*$B20/Vandløb!$C$3)+EXP(-(3*PI())*(3*PI())*(Vandløb!P$13/Vandløb!$C$3)*Vandløb!$C$6/(Vandløb!$C$4*Vandløb!$C$3))*COS(3*PI()*$B20/Vandløb!$C$3)+EXP(-(4*PI())*(4*PI())*(Vandløb!P$13/Vandløb!$C$3)*Vandløb!$C$6/(Vandløb!$C$4*Vandløb!$C$3))*COS(4*PI()*$B20/Vandløb!$C$3)+EXP(-(5*PI())*(5*PI())*(Vandløb!P$13/Vandløb!$C$3)*Vandløb!$C$6/(Vandløb!$C$4*Vandløb!$C$3))*COS(5*PI()*$B20/Vandløb!$C$3)+EXP(-(6*PI())*(6*PI())*(Vandløb!P$13/Vandløb!$C$3)*Vandløb!$C$6/(Vandløb!$C$4*Vandløb!$C$3))*COS(6*PI()*$B20/Vandløb!$C$3)+EXP(-(7*PI())*(7*PI())*(Vandløb!P$13/Vandløb!$C$3)*Vandløb!$C$6/(Vandløb!$C$4*Vandløb!$C$3))*COS(7*PI()*$B20/Vandløb!$C$3)+EXP(-(8*PI())*(8*PI())*(Vandløb!P$13/Vandløb!$C$3)*Vandløb!$C$6/(Vandløb!$C$4*Vandløb!$C$3))*COS(8*PI()*$B20/Vandløb!$C$3)+EXP(-(9*PI())*(9*PI())*(Vandløb!P$13/Vandløb!$C$3)*Vandløb!$C$6/(Vandløb!$C$4*Vandløb!$C$3))*COS(9*PI()*$B20/Vandløb!$C$3)+EXP(-(10*PI())*(10*PI())*(Vandløb!P$13/Vandløb!$C$3)*Vandløb!$C$6/(Vandløb!$C$4*Vandløb!$C$3))*COS(10*PI()*$B20/Vandløb!$C$3))*2+1)*Vandløb!$C$7*Vandløb!$C$8/(Vandløb!$C$5+Vandløb!$C$7))/Vandløb!$C$8)</f>
        <v>97.140049461874582</v>
      </c>
      <c r="P20" s="46">
        <f>1/((((+EXP(-(1*PI())*(1*PI())*(Vandløb!Q$13/Vandløb!$C$3)*Vandløb!$C$6/(Vandløb!$C$4*Vandløb!$C$3))*COS(1*PI()*$B20/Vandløb!$C$3)+EXP(-(2*PI())*(2*PI())*(Vandløb!Q$13/Vandløb!$C$3)*Vandløb!$C$6/(Vandløb!$C$4*Vandløb!$C$3))*COS(2*PI()*$B20/Vandløb!$C$3)+EXP(-(3*PI())*(3*PI())*(Vandløb!Q$13/Vandløb!$C$3)*Vandløb!$C$6/(Vandløb!$C$4*Vandløb!$C$3))*COS(3*PI()*$B20/Vandløb!$C$3)+EXP(-(4*PI())*(4*PI())*(Vandløb!Q$13/Vandløb!$C$3)*Vandløb!$C$6/(Vandløb!$C$4*Vandløb!$C$3))*COS(4*PI()*$B20/Vandløb!$C$3)+EXP(-(5*PI())*(5*PI())*(Vandløb!Q$13/Vandløb!$C$3)*Vandløb!$C$6/(Vandløb!$C$4*Vandløb!$C$3))*COS(5*PI()*$B20/Vandløb!$C$3)+EXP(-(6*PI())*(6*PI())*(Vandløb!Q$13/Vandløb!$C$3)*Vandløb!$C$6/(Vandløb!$C$4*Vandløb!$C$3))*COS(6*PI()*$B20/Vandløb!$C$3)+EXP(-(7*PI())*(7*PI())*(Vandløb!Q$13/Vandløb!$C$3)*Vandløb!$C$6/(Vandløb!$C$4*Vandløb!$C$3))*COS(7*PI()*$B20/Vandløb!$C$3)+EXP(-(8*PI())*(8*PI())*(Vandløb!Q$13/Vandløb!$C$3)*Vandløb!$C$6/(Vandløb!$C$4*Vandløb!$C$3))*COS(8*PI()*$B20/Vandløb!$C$3)+EXP(-(9*PI())*(9*PI())*(Vandløb!Q$13/Vandløb!$C$3)*Vandløb!$C$6/(Vandløb!$C$4*Vandløb!$C$3))*COS(9*PI()*$B20/Vandløb!$C$3)+EXP(-(10*PI())*(10*PI())*(Vandløb!Q$13/Vandløb!$C$3)*Vandløb!$C$6/(Vandløb!$C$4*Vandløb!$C$3))*COS(10*PI()*$B20/Vandløb!$C$3))*2+1)*Vandløb!$C$7*Vandløb!$C$8/(Vandløb!$C$5+Vandløb!$C$7))/Vandløb!$C$8)</f>
        <v>90.598169429013936</v>
      </c>
      <c r="Q20" s="46">
        <f>1/((((+EXP(-(1*PI())*(1*PI())*(Vandløb!R$13/Vandløb!$C$3)*Vandløb!$C$6/(Vandløb!$C$4*Vandløb!$C$3))*COS(1*PI()*$B20/Vandløb!$C$3)+EXP(-(2*PI())*(2*PI())*(Vandløb!R$13/Vandløb!$C$3)*Vandløb!$C$6/(Vandløb!$C$4*Vandløb!$C$3))*COS(2*PI()*$B20/Vandløb!$C$3)+EXP(-(3*PI())*(3*PI())*(Vandløb!R$13/Vandløb!$C$3)*Vandløb!$C$6/(Vandløb!$C$4*Vandløb!$C$3))*COS(3*PI()*$B20/Vandløb!$C$3)+EXP(-(4*PI())*(4*PI())*(Vandløb!R$13/Vandløb!$C$3)*Vandløb!$C$6/(Vandløb!$C$4*Vandløb!$C$3))*COS(4*PI()*$B20/Vandløb!$C$3)+EXP(-(5*PI())*(5*PI())*(Vandløb!R$13/Vandløb!$C$3)*Vandløb!$C$6/(Vandløb!$C$4*Vandløb!$C$3))*COS(5*PI()*$B20/Vandløb!$C$3)+EXP(-(6*PI())*(6*PI())*(Vandløb!R$13/Vandløb!$C$3)*Vandløb!$C$6/(Vandløb!$C$4*Vandløb!$C$3))*COS(6*PI()*$B20/Vandløb!$C$3)+EXP(-(7*PI())*(7*PI())*(Vandløb!R$13/Vandløb!$C$3)*Vandløb!$C$6/(Vandløb!$C$4*Vandløb!$C$3))*COS(7*PI()*$B20/Vandløb!$C$3)+EXP(-(8*PI())*(8*PI())*(Vandløb!R$13/Vandløb!$C$3)*Vandløb!$C$6/(Vandløb!$C$4*Vandløb!$C$3))*COS(8*PI()*$B20/Vandløb!$C$3)+EXP(-(9*PI())*(9*PI())*(Vandløb!R$13/Vandløb!$C$3)*Vandløb!$C$6/(Vandløb!$C$4*Vandløb!$C$3))*COS(9*PI()*$B20/Vandløb!$C$3)+EXP(-(10*PI())*(10*PI())*(Vandløb!R$13/Vandløb!$C$3)*Vandløb!$C$6/(Vandløb!$C$4*Vandløb!$C$3))*COS(10*PI()*$B20/Vandløb!$C$3))*2+1)*Vandløb!$C$7*Vandløb!$C$8/(Vandløb!$C$5+Vandløb!$C$7))/Vandløb!$C$8)</f>
        <v>85.441589350536518</v>
      </c>
      <c r="R20" s="46">
        <f>1/((((+EXP(-(1*PI())*(1*PI())*(Vandløb!S$13/Vandløb!$C$3)*Vandløb!$C$6/(Vandløb!$C$4*Vandløb!$C$3))*COS(1*PI()*$B20/Vandløb!$C$3)+EXP(-(2*PI())*(2*PI())*(Vandløb!S$13/Vandløb!$C$3)*Vandløb!$C$6/(Vandløb!$C$4*Vandløb!$C$3))*COS(2*PI()*$B20/Vandløb!$C$3)+EXP(-(3*PI())*(3*PI())*(Vandløb!S$13/Vandløb!$C$3)*Vandløb!$C$6/(Vandløb!$C$4*Vandløb!$C$3))*COS(3*PI()*$B20/Vandløb!$C$3)+EXP(-(4*PI())*(4*PI())*(Vandløb!S$13/Vandløb!$C$3)*Vandløb!$C$6/(Vandløb!$C$4*Vandløb!$C$3))*COS(4*PI()*$B20/Vandløb!$C$3)+EXP(-(5*PI())*(5*PI())*(Vandløb!S$13/Vandløb!$C$3)*Vandløb!$C$6/(Vandløb!$C$4*Vandløb!$C$3))*COS(5*PI()*$B20/Vandløb!$C$3)+EXP(-(6*PI())*(6*PI())*(Vandløb!S$13/Vandløb!$C$3)*Vandløb!$C$6/(Vandløb!$C$4*Vandløb!$C$3))*COS(6*PI()*$B20/Vandløb!$C$3)+EXP(-(7*PI())*(7*PI())*(Vandløb!S$13/Vandløb!$C$3)*Vandløb!$C$6/(Vandløb!$C$4*Vandløb!$C$3))*COS(7*PI()*$B20/Vandløb!$C$3)+EXP(-(8*PI())*(8*PI())*(Vandløb!S$13/Vandløb!$C$3)*Vandløb!$C$6/(Vandløb!$C$4*Vandløb!$C$3))*COS(8*PI()*$B20/Vandløb!$C$3)+EXP(-(9*PI())*(9*PI())*(Vandløb!S$13/Vandløb!$C$3)*Vandløb!$C$6/(Vandløb!$C$4*Vandløb!$C$3))*COS(9*PI()*$B20/Vandløb!$C$3)+EXP(-(10*PI())*(10*PI())*(Vandløb!S$13/Vandløb!$C$3)*Vandløb!$C$6/(Vandløb!$C$4*Vandløb!$C$3))*COS(10*PI()*$B20/Vandløb!$C$3))*2+1)*Vandløb!$C$7*Vandløb!$C$8/(Vandløb!$C$5+Vandløb!$C$7))/Vandløb!$C$8)</f>
        <v>81.302049385715947</v>
      </c>
      <c r="S20" s="46">
        <f>1/((((+EXP(-(1*PI())*(1*PI())*(Vandløb!T$13/Vandløb!$C$3)*Vandløb!$C$6/(Vandløb!$C$4*Vandløb!$C$3))*COS(1*PI()*$B20/Vandløb!$C$3)+EXP(-(2*PI())*(2*PI())*(Vandløb!T$13/Vandløb!$C$3)*Vandløb!$C$6/(Vandløb!$C$4*Vandløb!$C$3))*COS(2*PI()*$B20/Vandløb!$C$3)+EXP(-(3*PI())*(3*PI())*(Vandløb!T$13/Vandløb!$C$3)*Vandløb!$C$6/(Vandløb!$C$4*Vandløb!$C$3))*COS(3*PI()*$B20/Vandløb!$C$3)+EXP(-(4*PI())*(4*PI())*(Vandløb!T$13/Vandløb!$C$3)*Vandløb!$C$6/(Vandløb!$C$4*Vandløb!$C$3))*COS(4*PI()*$B20/Vandløb!$C$3)+EXP(-(5*PI())*(5*PI())*(Vandløb!T$13/Vandløb!$C$3)*Vandløb!$C$6/(Vandløb!$C$4*Vandløb!$C$3))*COS(5*PI()*$B20/Vandløb!$C$3)+EXP(-(6*PI())*(6*PI())*(Vandløb!T$13/Vandløb!$C$3)*Vandløb!$C$6/(Vandløb!$C$4*Vandløb!$C$3))*COS(6*PI()*$B20/Vandløb!$C$3)+EXP(-(7*PI())*(7*PI())*(Vandløb!T$13/Vandløb!$C$3)*Vandløb!$C$6/(Vandløb!$C$4*Vandløb!$C$3))*COS(7*PI()*$B20/Vandløb!$C$3)+EXP(-(8*PI())*(8*PI())*(Vandløb!T$13/Vandløb!$C$3)*Vandløb!$C$6/(Vandløb!$C$4*Vandløb!$C$3))*COS(8*PI()*$B20/Vandløb!$C$3)+EXP(-(9*PI())*(9*PI())*(Vandløb!T$13/Vandløb!$C$3)*Vandløb!$C$6/(Vandløb!$C$4*Vandløb!$C$3))*COS(9*PI()*$B20/Vandløb!$C$3)+EXP(-(10*PI())*(10*PI())*(Vandløb!T$13/Vandløb!$C$3)*Vandløb!$C$6/(Vandløb!$C$4*Vandløb!$C$3))*COS(10*PI()*$B20/Vandløb!$C$3))*2+1)*Vandløb!$C$7*Vandløb!$C$8/(Vandløb!$C$5+Vandløb!$C$7))/Vandløb!$C$8)</f>
        <v>77.928831644960923</v>
      </c>
      <c r="T20" s="46">
        <f>1/((((+EXP(-(1*PI())*(1*PI())*(Vandløb!U$13/Vandløb!$C$3)*Vandløb!$C$6/(Vandløb!$C$4*Vandløb!$C$3))*COS(1*PI()*$B20/Vandløb!$C$3)+EXP(-(2*PI())*(2*PI())*(Vandløb!U$13/Vandløb!$C$3)*Vandløb!$C$6/(Vandløb!$C$4*Vandløb!$C$3))*COS(2*PI()*$B20/Vandløb!$C$3)+EXP(-(3*PI())*(3*PI())*(Vandløb!U$13/Vandløb!$C$3)*Vandløb!$C$6/(Vandløb!$C$4*Vandløb!$C$3))*COS(3*PI()*$B20/Vandløb!$C$3)+EXP(-(4*PI())*(4*PI())*(Vandløb!U$13/Vandløb!$C$3)*Vandløb!$C$6/(Vandløb!$C$4*Vandløb!$C$3))*COS(4*PI()*$B20/Vandløb!$C$3)+EXP(-(5*PI())*(5*PI())*(Vandløb!U$13/Vandløb!$C$3)*Vandløb!$C$6/(Vandløb!$C$4*Vandløb!$C$3))*COS(5*PI()*$B20/Vandløb!$C$3)+EXP(-(6*PI())*(6*PI())*(Vandløb!U$13/Vandløb!$C$3)*Vandløb!$C$6/(Vandløb!$C$4*Vandløb!$C$3))*COS(6*PI()*$B20/Vandløb!$C$3)+EXP(-(7*PI())*(7*PI())*(Vandløb!U$13/Vandløb!$C$3)*Vandløb!$C$6/(Vandløb!$C$4*Vandløb!$C$3))*COS(7*PI()*$B20/Vandløb!$C$3)+EXP(-(8*PI())*(8*PI())*(Vandløb!U$13/Vandløb!$C$3)*Vandløb!$C$6/(Vandløb!$C$4*Vandløb!$C$3))*COS(8*PI()*$B20/Vandløb!$C$3)+EXP(-(9*PI())*(9*PI())*(Vandløb!U$13/Vandløb!$C$3)*Vandløb!$C$6/(Vandløb!$C$4*Vandløb!$C$3))*COS(9*PI()*$B20/Vandløb!$C$3)+EXP(-(10*PI())*(10*PI())*(Vandløb!U$13/Vandløb!$C$3)*Vandløb!$C$6/(Vandløb!$C$4*Vandløb!$C$3))*COS(10*PI()*$B20/Vandløb!$C$3))*2+1)*Vandløb!$C$7*Vandløb!$C$8/(Vandløb!$C$5+Vandløb!$C$7))/Vandløb!$C$8)</f>
        <v>75.145732912581138</v>
      </c>
      <c r="U20" s="46">
        <f>1/((((+EXP(-(1*PI())*(1*PI())*(Vandløb!V$13/Vandløb!$C$3)*Vandløb!$C$6/(Vandløb!$C$4*Vandløb!$C$3))*COS(1*PI()*$B20/Vandløb!$C$3)+EXP(-(2*PI())*(2*PI())*(Vandløb!V$13/Vandløb!$C$3)*Vandløb!$C$6/(Vandløb!$C$4*Vandløb!$C$3))*COS(2*PI()*$B20/Vandløb!$C$3)+EXP(-(3*PI())*(3*PI())*(Vandløb!V$13/Vandløb!$C$3)*Vandløb!$C$6/(Vandløb!$C$4*Vandløb!$C$3))*COS(3*PI()*$B20/Vandløb!$C$3)+EXP(-(4*PI())*(4*PI())*(Vandløb!V$13/Vandløb!$C$3)*Vandløb!$C$6/(Vandløb!$C$4*Vandløb!$C$3))*COS(4*PI()*$B20/Vandløb!$C$3)+EXP(-(5*PI())*(5*PI())*(Vandløb!V$13/Vandløb!$C$3)*Vandløb!$C$6/(Vandløb!$C$4*Vandløb!$C$3))*COS(5*PI()*$B20/Vandløb!$C$3)+EXP(-(6*PI())*(6*PI())*(Vandløb!V$13/Vandløb!$C$3)*Vandløb!$C$6/(Vandløb!$C$4*Vandløb!$C$3))*COS(6*PI()*$B20/Vandløb!$C$3)+EXP(-(7*PI())*(7*PI())*(Vandløb!V$13/Vandløb!$C$3)*Vandløb!$C$6/(Vandløb!$C$4*Vandløb!$C$3))*COS(7*PI()*$B20/Vandløb!$C$3)+EXP(-(8*PI())*(8*PI())*(Vandløb!V$13/Vandløb!$C$3)*Vandløb!$C$6/(Vandløb!$C$4*Vandløb!$C$3))*COS(8*PI()*$B20/Vandløb!$C$3)+EXP(-(9*PI())*(9*PI())*(Vandløb!V$13/Vandløb!$C$3)*Vandløb!$C$6/(Vandløb!$C$4*Vandløb!$C$3))*COS(9*PI()*$B20/Vandløb!$C$3)+EXP(-(10*PI())*(10*PI())*(Vandløb!V$13/Vandløb!$C$3)*Vandløb!$C$6/(Vandløb!$C$4*Vandløb!$C$3))*COS(10*PI()*$B20/Vandløb!$C$3))*2+1)*Vandløb!$C$7*Vandløb!$C$8/(Vandløb!$C$5+Vandløb!$C$7))/Vandløb!$C$8)</f>
        <v>72.825525152611789</v>
      </c>
      <c r="V20" s="46">
        <f>1/((((+EXP(-(1*PI())*(1*PI())*(Vandløb!W$13/Vandløb!$C$3)*Vandløb!$C$6/(Vandløb!$C$4*Vandløb!$C$3))*COS(1*PI()*$B20/Vandløb!$C$3)+EXP(-(2*PI())*(2*PI())*(Vandløb!W$13/Vandløb!$C$3)*Vandløb!$C$6/(Vandløb!$C$4*Vandløb!$C$3))*COS(2*PI()*$B20/Vandløb!$C$3)+EXP(-(3*PI())*(3*PI())*(Vandløb!W$13/Vandløb!$C$3)*Vandløb!$C$6/(Vandløb!$C$4*Vandløb!$C$3))*COS(3*PI()*$B20/Vandløb!$C$3)+EXP(-(4*PI())*(4*PI())*(Vandløb!W$13/Vandløb!$C$3)*Vandløb!$C$6/(Vandløb!$C$4*Vandløb!$C$3))*COS(4*PI()*$B20/Vandløb!$C$3)+EXP(-(5*PI())*(5*PI())*(Vandløb!W$13/Vandløb!$C$3)*Vandløb!$C$6/(Vandløb!$C$4*Vandløb!$C$3))*COS(5*PI()*$B20/Vandløb!$C$3)+EXP(-(6*PI())*(6*PI())*(Vandløb!W$13/Vandløb!$C$3)*Vandløb!$C$6/(Vandløb!$C$4*Vandløb!$C$3))*COS(6*PI()*$B20/Vandløb!$C$3)+EXP(-(7*PI())*(7*PI())*(Vandløb!W$13/Vandløb!$C$3)*Vandløb!$C$6/(Vandløb!$C$4*Vandløb!$C$3))*COS(7*PI()*$B20/Vandløb!$C$3)+EXP(-(8*PI())*(8*PI())*(Vandløb!W$13/Vandløb!$C$3)*Vandløb!$C$6/(Vandløb!$C$4*Vandløb!$C$3))*COS(8*PI()*$B20/Vandløb!$C$3)+EXP(-(9*PI())*(9*PI())*(Vandløb!W$13/Vandløb!$C$3)*Vandløb!$C$6/(Vandløb!$C$4*Vandløb!$C$3))*COS(9*PI()*$B20/Vandløb!$C$3)+EXP(-(10*PI())*(10*PI())*(Vandløb!W$13/Vandløb!$C$3)*Vandløb!$C$6/(Vandløb!$C$4*Vandløb!$C$3))*COS(10*PI()*$B20/Vandløb!$C$3))*2+1)*Vandløb!$C$7*Vandløb!$C$8/(Vandløb!$C$5+Vandløb!$C$7))/Vandløb!$C$8)</f>
        <v>70.874179417191058</v>
      </c>
      <c r="W20" s="46">
        <f>1/((((+EXP(-(1*PI())*(1*PI())*(Vandløb!X$13/Vandløb!$C$3)*Vandløb!$C$6/(Vandløb!$C$4*Vandløb!$C$3))*COS(1*PI()*$B20/Vandløb!$C$3)+EXP(-(2*PI())*(2*PI())*(Vandløb!X$13/Vandløb!$C$3)*Vandløb!$C$6/(Vandløb!$C$4*Vandløb!$C$3))*COS(2*PI()*$B20/Vandløb!$C$3)+EXP(-(3*PI())*(3*PI())*(Vandløb!X$13/Vandløb!$C$3)*Vandløb!$C$6/(Vandløb!$C$4*Vandløb!$C$3))*COS(3*PI()*$B20/Vandløb!$C$3)+EXP(-(4*PI())*(4*PI())*(Vandløb!X$13/Vandløb!$C$3)*Vandløb!$C$6/(Vandløb!$C$4*Vandløb!$C$3))*COS(4*PI()*$B20/Vandløb!$C$3)+EXP(-(5*PI())*(5*PI())*(Vandløb!X$13/Vandløb!$C$3)*Vandløb!$C$6/(Vandløb!$C$4*Vandløb!$C$3))*COS(5*PI()*$B20/Vandløb!$C$3)+EXP(-(6*PI())*(6*PI())*(Vandløb!X$13/Vandløb!$C$3)*Vandløb!$C$6/(Vandløb!$C$4*Vandløb!$C$3))*COS(6*PI()*$B20/Vandløb!$C$3)+EXP(-(7*PI())*(7*PI())*(Vandløb!X$13/Vandløb!$C$3)*Vandløb!$C$6/(Vandløb!$C$4*Vandløb!$C$3))*COS(7*PI()*$B20/Vandløb!$C$3)+EXP(-(8*PI())*(8*PI())*(Vandløb!X$13/Vandløb!$C$3)*Vandløb!$C$6/(Vandløb!$C$4*Vandløb!$C$3))*COS(8*PI()*$B20/Vandløb!$C$3)+EXP(-(9*PI())*(9*PI())*(Vandløb!X$13/Vandløb!$C$3)*Vandløb!$C$6/(Vandløb!$C$4*Vandløb!$C$3))*COS(9*PI()*$B20/Vandløb!$C$3)+EXP(-(10*PI())*(10*PI())*(Vandløb!X$13/Vandløb!$C$3)*Vandløb!$C$6/(Vandløb!$C$4*Vandløb!$C$3))*COS(10*PI()*$B20/Vandløb!$C$3))*2+1)*Vandløb!$C$7*Vandløb!$C$8/(Vandløb!$C$5+Vandløb!$C$7))/Vandløb!$C$8)</f>
        <v>69.220781653664318</v>
      </c>
      <c r="X20" s="46">
        <f>1/((((+EXP(-(1*PI())*(1*PI())*(Vandløb!Y$13/Vandløb!$C$3)*Vandløb!$C$6/(Vandløb!$C$4*Vandløb!$C$3))*COS(1*PI()*$B20/Vandløb!$C$3)+EXP(-(2*PI())*(2*PI())*(Vandløb!Y$13/Vandløb!$C$3)*Vandløb!$C$6/(Vandløb!$C$4*Vandløb!$C$3))*COS(2*PI()*$B20/Vandløb!$C$3)+EXP(-(3*PI())*(3*PI())*(Vandløb!Y$13/Vandløb!$C$3)*Vandløb!$C$6/(Vandløb!$C$4*Vandløb!$C$3))*COS(3*PI()*$B20/Vandløb!$C$3)+EXP(-(4*PI())*(4*PI())*(Vandløb!Y$13/Vandløb!$C$3)*Vandløb!$C$6/(Vandløb!$C$4*Vandløb!$C$3))*COS(4*PI()*$B20/Vandløb!$C$3)+EXP(-(5*PI())*(5*PI())*(Vandløb!Y$13/Vandløb!$C$3)*Vandløb!$C$6/(Vandløb!$C$4*Vandløb!$C$3))*COS(5*PI()*$B20/Vandløb!$C$3)+EXP(-(6*PI())*(6*PI())*(Vandløb!Y$13/Vandløb!$C$3)*Vandløb!$C$6/(Vandløb!$C$4*Vandløb!$C$3))*COS(6*PI()*$B20/Vandløb!$C$3)+EXP(-(7*PI())*(7*PI())*(Vandløb!Y$13/Vandløb!$C$3)*Vandløb!$C$6/(Vandløb!$C$4*Vandløb!$C$3))*COS(7*PI()*$B20/Vandløb!$C$3)+EXP(-(8*PI())*(8*PI())*(Vandløb!Y$13/Vandløb!$C$3)*Vandløb!$C$6/(Vandløb!$C$4*Vandløb!$C$3))*COS(8*PI()*$B20/Vandløb!$C$3)+EXP(-(9*PI())*(9*PI())*(Vandløb!Y$13/Vandløb!$C$3)*Vandløb!$C$6/(Vandløb!$C$4*Vandløb!$C$3))*COS(9*PI()*$B20/Vandløb!$C$3)+EXP(-(10*PI())*(10*PI())*(Vandløb!Y$13/Vandløb!$C$3)*Vandløb!$C$6/(Vandløb!$C$4*Vandløb!$C$3))*COS(10*PI()*$B20/Vandløb!$C$3))*2+1)*Vandløb!$C$7*Vandløb!$C$8/(Vandløb!$C$5+Vandløb!$C$7))/Vandløb!$C$8)</f>
        <v>67.810892740875715</v>
      </c>
      <c r="Y20" s="46">
        <f>1/((((+EXP(-(1*PI())*(1*PI())*(Vandløb!Z$13/Vandløb!$C$3)*Vandløb!$C$6/(Vandløb!$C$4*Vandløb!$C$3))*COS(1*PI()*$B20/Vandløb!$C$3)+EXP(-(2*PI())*(2*PI())*(Vandløb!Z$13/Vandløb!$C$3)*Vandløb!$C$6/(Vandløb!$C$4*Vandløb!$C$3))*COS(2*PI()*$B20/Vandløb!$C$3)+EXP(-(3*PI())*(3*PI())*(Vandløb!Z$13/Vandløb!$C$3)*Vandløb!$C$6/(Vandløb!$C$4*Vandløb!$C$3))*COS(3*PI()*$B20/Vandløb!$C$3)+EXP(-(4*PI())*(4*PI())*(Vandløb!Z$13/Vandløb!$C$3)*Vandløb!$C$6/(Vandløb!$C$4*Vandløb!$C$3))*COS(4*PI()*$B20/Vandløb!$C$3)+EXP(-(5*PI())*(5*PI())*(Vandløb!Z$13/Vandløb!$C$3)*Vandløb!$C$6/(Vandløb!$C$4*Vandløb!$C$3))*COS(5*PI()*$B20/Vandløb!$C$3)+EXP(-(6*PI())*(6*PI())*(Vandløb!Z$13/Vandløb!$C$3)*Vandløb!$C$6/(Vandløb!$C$4*Vandløb!$C$3))*COS(6*PI()*$B20/Vandløb!$C$3)+EXP(-(7*PI())*(7*PI())*(Vandløb!Z$13/Vandløb!$C$3)*Vandløb!$C$6/(Vandløb!$C$4*Vandløb!$C$3))*COS(7*PI()*$B20/Vandløb!$C$3)+EXP(-(8*PI())*(8*PI())*(Vandløb!Z$13/Vandløb!$C$3)*Vandløb!$C$6/(Vandløb!$C$4*Vandløb!$C$3))*COS(8*PI()*$B20/Vandløb!$C$3)+EXP(-(9*PI())*(9*PI())*(Vandløb!Z$13/Vandløb!$C$3)*Vandløb!$C$6/(Vandløb!$C$4*Vandløb!$C$3))*COS(9*PI()*$B20/Vandløb!$C$3)+EXP(-(10*PI())*(10*PI())*(Vandløb!Z$13/Vandløb!$C$3)*Vandløb!$C$6/(Vandløb!$C$4*Vandløb!$C$3))*COS(10*PI()*$B20/Vandløb!$C$3))*2+1)*Vandløb!$C$7*Vandløb!$C$8/(Vandløb!$C$5+Vandløb!$C$7))/Vandløb!$C$8)</f>
        <v>66.602061286815413</v>
      </c>
      <c r="Z20" s="46">
        <f>1/((((+EXP(-(1*PI())*(1*PI())*(Vandløb!AA$13/Vandløb!$C$3)*Vandløb!$C$6/(Vandløb!$C$4*Vandløb!$C$3))*COS(1*PI()*$B20/Vandløb!$C$3)+EXP(-(2*PI())*(2*PI())*(Vandløb!AA$13/Vandløb!$C$3)*Vandløb!$C$6/(Vandløb!$C$4*Vandløb!$C$3))*COS(2*PI()*$B20/Vandløb!$C$3)+EXP(-(3*PI())*(3*PI())*(Vandløb!AA$13/Vandløb!$C$3)*Vandløb!$C$6/(Vandløb!$C$4*Vandløb!$C$3))*COS(3*PI()*$B20/Vandløb!$C$3)+EXP(-(4*PI())*(4*PI())*(Vandløb!AA$13/Vandløb!$C$3)*Vandløb!$C$6/(Vandløb!$C$4*Vandløb!$C$3))*COS(4*PI()*$B20/Vandløb!$C$3)+EXP(-(5*PI())*(5*PI())*(Vandløb!AA$13/Vandløb!$C$3)*Vandløb!$C$6/(Vandløb!$C$4*Vandløb!$C$3))*COS(5*PI()*$B20/Vandløb!$C$3)+EXP(-(6*PI())*(6*PI())*(Vandløb!AA$13/Vandløb!$C$3)*Vandløb!$C$6/(Vandløb!$C$4*Vandløb!$C$3))*COS(6*PI()*$B20/Vandløb!$C$3)+EXP(-(7*PI())*(7*PI())*(Vandløb!AA$13/Vandløb!$C$3)*Vandløb!$C$6/(Vandløb!$C$4*Vandløb!$C$3))*COS(7*PI()*$B20/Vandløb!$C$3)+EXP(-(8*PI())*(8*PI())*(Vandløb!AA$13/Vandløb!$C$3)*Vandløb!$C$6/(Vandløb!$C$4*Vandløb!$C$3))*COS(8*PI()*$B20/Vandløb!$C$3)+EXP(-(9*PI())*(9*PI())*(Vandløb!AA$13/Vandløb!$C$3)*Vandløb!$C$6/(Vandløb!$C$4*Vandløb!$C$3))*COS(9*PI()*$B20/Vandløb!$C$3)+EXP(-(10*PI())*(10*PI())*(Vandløb!AA$13/Vandløb!$C$3)*Vandløb!$C$6/(Vandløb!$C$4*Vandløb!$C$3))*COS(10*PI()*$B20/Vandløb!$C$3))*2+1)*Vandløb!$C$7*Vandløb!$C$8/(Vandløb!$C$5+Vandløb!$C$7))/Vandløb!$C$8)</f>
        <v>65.560720767181195</v>
      </c>
      <c r="AA20" s="46">
        <f>1/((((+EXP(-(1*PI())*(1*PI())*(Vandløb!AB$13/Vandløb!$C$3)*Vandløb!$C$6/(Vandløb!$C$4*Vandløb!$C$3))*COS(1*PI()*$B20/Vandløb!$C$3)+EXP(-(2*PI())*(2*PI())*(Vandløb!AB$13/Vandløb!$C$3)*Vandløb!$C$6/(Vandløb!$C$4*Vandløb!$C$3))*COS(2*PI()*$B20/Vandløb!$C$3)+EXP(-(3*PI())*(3*PI())*(Vandløb!AB$13/Vandløb!$C$3)*Vandløb!$C$6/(Vandløb!$C$4*Vandløb!$C$3))*COS(3*PI()*$B20/Vandløb!$C$3)+EXP(-(4*PI())*(4*PI())*(Vandløb!AB$13/Vandløb!$C$3)*Vandløb!$C$6/(Vandløb!$C$4*Vandløb!$C$3))*COS(4*PI()*$B20/Vandløb!$C$3)+EXP(-(5*PI())*(5*PI())*(Vandløb!AB$13/Vandløb!$C$3)*Vandløb!$C$6/(Vandløb!$C$4*Vandløb!$C$3))*COS(5*PI()*$B20/Vandløb!$C$3)+EXP(-(6*PI())*(6*PI())*(Vandløb!AB$13/Vandløb!$C$3)*Vandløb!$C$6/(Vandløb!$C$4*Vandløb!$C$3))*COS(6*PI()*$B20/Vandløb!$C$3)+EXP(-(7*PI())*(7*PI())*(Vandløb!AB$13/Vandløb!$C$3)*Vandløb!$C$6/(Vandløb!$C$4*Vandløb!$C$3))*COS(7*PI()*$B20/Vandløb!$C$3)+EXP(-(8*PI())*(8*PI())*(Vandløb!AB$13/Vandløb!$C$3)*Vandløb!$C$6/(Vandløb!$C$4*Vandløb!$C$3))*COS(8*PI()*$B20/Vandløb!$C$3)+EXP(-(9*PI())*(9*PI())*(Vandløb!AB$13/Vandløb!$C$3)*Vandløb!$C$6/(Vandløb!$C$4*Vandløb!$C$3))*COS(9*PI()*$B20/Vandløb!$C$3)+EXP(-(10*PI())*(10*PI())*(Vandløb!AB$13/Vandløb!$C$3)*Vandløb!$C$6/(Vandløb!$C$4*Vandløb!$C$3))*COS(10*PI()*$B20/Vandløb!$C$3))*2+1)*Vandløb!$C$7*Vandløb!$C$8/(Vandløb!$C$5+Vandløb!$C$7))/Vandløb!$C$8)</f>
        <v>64.659999531233055</v>
      </c>
      <c r="AB20" s="47">
        <f>1/((((+EXP(-(1*PI())*(1*PI())*(Vandløb!AC$13/Vandløb!$C$3)*Vandløb!$C$6/(Vandløb!$C$4*Vandløb!$C$3))*COS(1*PI()*$B20/Vandløb!$C$3)+EXP(-(2*PI())*(2*PI())*(Vandløb!AC$13/Vandløb!$C$3)*Vandløb!$C$6/(Vandløb!$C$4*Vandløb!$C$3))*COS(2*PI()*$B20/Vandløb!$C$3)+EXP(-(3*PI())*(3*PI())*(Vandløb!AC$13/Vandløb!$C$3)*Vandløb!$C$6/(Vandløb!$C$4*Vandløb!$C$3))*COS(3*PI()*$B20/Vandløb!$C$3)+EXP(-(4*PI())*(4*PI())*(Vandløb!AC$13/Vandløb!$C$3)*Vandløb!$C$6/(Vandløb!$C$4*Vandløb!$C$3))*COS(4*PI()*$B20/Vandløb!$C$3)+EXP(-(5*PI())*(5*PI())*(Vandløb!AC$13/Vandløb!$C$3)*Vandløb!$C$6/(Vandløb!$C$4*Vandløb!$C$3))*COS(5*PI()*$B20/Vandløb!$C$3)+EXP(-(6*PI())*(6*PI())*(Vandløb!AC$13/Vandløb!$C$3)*Vandløb!$C$6/(Vandløb!$C$4*Vandløb!$C$3))*COS(6*PI()*$B20/Vandløb!$C$3)+EXP(-(7*PI())*(7*PI())*(Vandløb!AC$13/Vandløb!$C$3)*Vandløb!$C$6/(Vandløb!$C$4*Vandløb!$C$3))*COS(7*PI()*$B20/Vandløb!$C$3)+EXP(-(8*PI())*(8*PI())*(Vandløb!AC$13/Vandløb!$C$3)*Vandløb!$C$6/(Vandløb!$C$4*Vandløb!$C$3))*COS(8*PI()*$B20/Vandløb!$C$3)+EXP(-(9*PI())*(9*PI())*(Vandløb!AC$13/Vandløb!$C$3)*Vandløb!$C$6/(Vandløb!$C$4*Vandløb!$C$3))*COS(9*PI()*$B20/Vandløb!$C$3)+EXP(-(10*PI())*(10*PI())*(Vandløb!AC$13/Vandløb!$C$3)*Vandløb!$C$6/(Vandløb!$C$4*Vandløb!$C$3))*COS(10*PI()*$B20/Vandløb!$C$3))*2+1)*Vandløb!$C$7*Vandløb!$C$8/(Vandløb!$C$5+Vandløb!$C$7))/Vandløb!$C$8)</f>
        <v>63.878146410709725</v>
      </c>
    </row>
    <row r="21" spans="2:28" x14ac:dyDescent="0.2">
      <c r="B21" s="35">
        <f>Vandløb!$K$9*17</f>
        <v>6.8000000000000007</v>
      </c>
      <c r="C21" s="45">
        <f>1/((((+EXP(-(1*PI())*(1*PI())*(Vandløb!D$13/Vandløb!$C$3)*Vandløb!$C$6/(Vandløb!$C$4*Vandløb!$C$3))*COS(1*PI()*$B21/Vandløb!$C$3)+EXP(-(2*PI())*(2*PI())*(Vandløb!D$13/Vandløb!$C$3)*Vandløb!$C$6/(Vandløb!$C$4*Vandløb!$C$3))*COS(2*PI()*$B21/Vandløb!$C$3)+EXP(-(3*PI())*(3*PI())*(Vandløb!D$13/Vandløb!$C$3)*Vandløb!$C$6/(Vandløb!$C$4*Vandløb!$C$3))*COS(3*PI()*$B21/Vandløb!$C$3)+EXP(-(4*PI())*(4*PI())*(Vandløb!D$13/Vandløb!$C$3)*Vandløb!$C$6/(Vandløb!$C$4*Vandløb!$C$3))*COS(4*PI()*$B21/Vandløb!$C$3)+EXP(-(5*PI())*(5*PI())*(Vandløb!D$13/Vandløb!$C$3)*Vandløb!$C$6/(Vandløb!$C$4*Vandløb!$C$3))*COS(5*PI()*$B21/Vandløb!$C$3)+EXP(-(6*PI())*(6*PI())*(Vandløb!D$13/Vandløb!$C$3)*Vandløb!$C$6/(Vandløb!$C$4*Vandløb!$C$3))*COS(6*PI()*$B21/Vandløb!$C$3)+EXP(-(7*PI())*(7*PI())*(Vandløb!D$13/Vandløb!$C$3)*Vandløb!$C$6/(Vandløb!$C$4*Vandløb!$C$3))*COS(7*PI()*$B21/Vandløb!$C$3)+EXP(-(8*PI())*(8*PI())*(Vandløb!D$13/Vandløb!$C$3)*Vandløb!$C$6/(Vandløb!$C$4*Vandløb!$C$3))*COS(8*PI()*$B21/Vandløb!$C$3)+EXP(-(9*PI())*(9*PI())*(Vandløb!D$13/Vandløb!$C$3)*Vandløb!$C$6/(Vandløb!$C$4*Vandløb!$C$3))*COS(9*PI()*$B21/Vandløb!$C$3)+EXP(-(10*PI())*(10*PI())*(Vandløb!D$13/Vandløb!$C$3)*Vandløb!$C$6/(Vandløb!$C$4*Vandløb!$C$3))*COS(10*PI()*$B21/Vandløb!$C$3))*2+1)*Vandløb!$C$7*Vandløb!$C$8/(Vandløb!$C$5+Vandløb!$C$7))/Vandløb!$C$8)</f>
        <v>109369.69272664509</v>
      </c>
      <c r="D21" s="46">
        <f>1/((((+EXP(-(1*PI())*(1*PI())*(Vandløb!E$13/Vandløb!$C$3)*Vandløb!$C$6/(Vandløb!$C$4*Vandløb!$C$3))*COS(1*PI()*$B21/Vandløb!$C$3)+EXP(-(2*PI())*(2*PI())*(Vandløb!E$13/Vandløb!$C$3)*Vandløb!$C$6/(Vandløb!$C$4*Vandløb!$C$3))*COS(2*PI()*$B21/Vandløb!$C$3)+EXP(-(3*PI())*(3*PI())*(Vandløb!E$13/Vandløb!$C$3)*Vandløb!$C$6/(Vandløb!$C$4*Vandløb!$C$3))*COS(3*PI()*$B21/Vandløb!$C$3)+EXP(-(4*PI())*(4*PI())*(Vandløb!E$13/Vandløb!$C$3)*Vandløb!$C$6/(Vandløb!$C$4*Vandløb!$C$3))*COS(4*PI()*$B21/Vandløb!$C$3)+EXP(-(5*PI())*(5*PI())*(Vandløb!E$13/Vandløb!$C$3)*Vandløb!$C$6/(Vandløb!$C$4*Vandløb!$C$3))*COS(5*PI()*$B21/Vandløb!$C$3)+EXP(-(6*PI())*(6*PI())*(Vandløb!E$13/Vandløb!$C$3)*Vandløb!$C$6/(Vandløb!$C$4*Vandløb!$C$3))*COS(6*PI()*$B21/Vandløb!$C$3)+EXP(-(7*PI())*(7*PI())*(Vandløb!E$13/Vandløb!$C$3)*Vandløb!$C$6/(Vandløb!$C$4*Vandløb!$C$3))*COS(7*PI()*$B21/Vandløb!$C$3)+EXP(-(8*PI())*(8*PI())*(Vandløb!E$13/Vandløb!$C$3)*Vandløb!$C$6/(Vandløb!$C$4*Vandløb!$C$3))*COS(8*PI()*$B21/Vandløb!$C$3)+EXP(-(9*PI())*(9*PI())*(Vandløb!E$13/Vandløb!$C$3)*Vandløb!$C$6/(Vandløb!$C$4*Vandløb!$C$3))*COS(9*PI()*$B21/Vandløb!$C$3)+EXP(-(10*PI())*(10*PI())*(Vandløb!E$13/Vandløb!$C$3)*Vandløb!$C$6/(Vandløb!$C$4*Vandløb!$C$3))*COS(10*PI()*$B21/Vandløb!$C$3))*2+1)*Vandløb!$C$7*Vandløb!$C$8/(Vandløb!$C$5+Vandløb!$C$7))/Vandløb!$C$8)</f>
        <v>33705129.983885512</v>
      </c>
      <c r="E21" s="46">
        <f>1/((((+EXP(-(1*PI())*(1*PI())*(Vandløb!F$13/Vandløb!$C$3)*Vandløb!$C$6/(Vandløb!$C$4*Vandløb!$C$3))*COS(1*PI()*$B21/Vandløb!$C$3)+EXP(-(2*PI())*(2*PI())*(Vandløb!F$13/Vandløb!$C$3)*Vandløb!$C$6/(Vandløb!$C$4*Vandløb!$C$3))*COS(2*PI()*$B21/Vandløb!$C$3)+EXP(-(3*PI())*(3*PI())*(Vandløb!F$13/Vandløb!$C$3)*Vandløb!$C$6/(Vandløb!$C$4*Vandløb!$C$3))*COS(3*PI()*$B21/Vandløb!$C$3)+EXP(-(4*PI())*(4*PI())*(Vandløb!F$13/Vandløb!$C$3)*Vandløb!$C$6/(Vandløb!$C$4*Vandløb!$C$3))*COS(4*PI()*$B21/Vandløb!$C$3)+EXP(-(5*PI())*(5*PI())*(Vandløb!F$13/Vandløb!$C$3)*Vandløb!$C$6/(Vandløb!$C$4*Vandløb!$C$3))*COS(5*PI()*$B21/Vandløb!$C$3)+EXP(-(6*PI())*(6*PI())*(Vandløb!F$13/Vandløb!$C$3)*Vandløb!$C$6/(Vandløb!$C$4*Vandløb!$C$3))*COS(6*PI()*$B21/Vandløb!$C$3)+EXP(-(7*PI())*(7*PI())*(Vandløb!F$13/Vandløb!$C$3)*Vandløb!$C$6/(Vandløb!$C$4*Vandløb!$C$3))*COS(7*PI()*$B21/Vandløb!$C$3)+EXP(-(8*PI())*(8*PI())*(Vandløb!F$13/Vandløb!$C$3)*Vandløb!$C$6/(Vandløb!$C$4*Vandløb!$C$3))*COS(8*PI()*$B21/Vandløb!$C$3)+EXP(-(9*PI())*(9*PI())*(Vandløb!F$13/Vandløb!$C$3)*Vandløb!$C$6/(Vandløb!$C$4*Vandløb!$C$3))*COS(9*PI()*$B21/Vandløb!$C$3)+EXP(-(10*PI())*(10*PI())*(Vandløb!F$13/Vandløb!$C$3)*Vandløb!$C$6/(Vandløb!$C$4*Vandløb!$C$3))*COS(10*PI()*$B21/Vandløb!$C$3))*2+1)*Vandløb!$C$7*Vandløb!$C$8/(Vandløb!$C$5+Vandløb!$C$7))/Vandløb!$C$8)</f>
        <v>35016.178606192218</v>
      </c>
      <c r="F21" s="46">
        <f>1/((((+EXP(-(1*PI())*(1*PI())*(Vandløb!G$13/Vandløb!$C$3)*Vandløb!$C$6/(Vandløb!$C$4*Vandløb!$C$3))*COS(1*PI()*$B21/Vandløb!$C$3)+EXP(-(2*PI())*(2*PI())*(Vandløb!G$13/Vandløb!$C$3)*Vandløb!$C$6/(Vandløb!$C$4*Vandløb!$C$3))*COS(2*PI()*$B21/Vandløb!$C$3)+EXP(-(3*PI())*(3*PI())*(Vandløb!G$13/Vandløb!$C$3)*Vandløb!$C$6/(Vandløb!$C$4*Vandløb!$C$3))*COS(3*PI()*$B21/Vandløb!$C$3)+EXP(-(4*PI())*(4*PI())*(Vandløb!G$13/Vandløb!$C$3)*Vandløb!$C$6/(Vandløb!$C$4*Vandløb!$C$3))*COS(4*PI()*$B21/Vandløb!$C$3)+EXP(-(5*PI())*(5*PI())*(Vandløb!G$13/Vandløb!$C$3)*Vandløb!$C$6/(Vandløb!$C$4*Vandløb!$C$3))*COS(5*PI()*$B21/Vandløb!$C$3)+EXP(-(6*PI())*(6*PI())*(Vandløb!G$13/Vandløb!$C$3)*Vandløb!$C$6/(Vandløb!$C$4*Vandløb!$C$3))*COS(6*PI()*$B21/Vandløb!$C$3)+EXP(-(7*PI())*(7*PI())*(Vandløb!G$13/Vandløb!$C$3)*Vandløb!$C$6/(Vandløb!$C$4*Vandløb!$C$3))*COS(7*PI()*$B21/Vandløb!$C$3)+EXP(-(8*PI())*(8*PI())*(Vandløb!G$13/Vandløb!$C$3)*Vandløb!$C$6/(Vandløb!$C$4*Vandløb!$C$3))*COS(8*PI()*$B21/Vandløb!$C$3)+EXP(-(9*PI())*(9*PI())*(Vandløb!G$13/Vandløb!$C$3)*Vandløb!$C$6/(Vandløb!$C$4*Vandløb!$C$3))*COS(9*PI()*$B21/Vandløb!$C$3)+EXP(-(10*PI())*(10*PI())*(Vandløb!G$13/Vandløb!$C$3)*Vandløb!$C$6/(Vandløb!$C$4*Vandløb!$C$3))*COS(10*PI()*$B21/Vandløb!$C$3))*2+1)*Vandløb!$C$7*Vandløb!$C$8/(Vandløb!$C$5+Vandløb!$C$7))/Vandløb!$C$8)</f>
        <v>3245.8688539987093</v>
      </c>
      <c r="G21" s="46">
        <f>1/((((+EXP(-(1*PI())*(1*PI())*(Vandløb!H$13/Vandløb!$C$3)*Vandløb!$C$6/(Vandløb!$C$4*Vandløb!$C$3))*COS(1*PI()*$B21/Vandløb!$C$3)+EXP(-(2*PI())*(2*PI())*(Vandløb!H$13/Vandløb!$C$3)*Vandløb!$C$6/(Vandløb!$C$4*Vandløb!$C$3))*COS(2*PI()*$B21/Vandløb!$C$3)+EXP(-(3*PI())*(3*PI())*(Vandløb!H$13/Vandløb!$C$3)*Vandløb!$C$6/(Vandløb!$C$4*Vandløb!$C$3))*COS(3*PI()*$B21/Vandløb!$C$3)+EXP(-(4*PI())*(4*PI())*(Vandløb!H$13/Vandløb!$C$3)*Vandløb!$C$6/(Vandløb!$C$4*Vandløb!$C$3))*COS(4*PI()*$B21/Vandløb!$C$3)+EXP(-(5*PI())*(5*PI())*(Vandløb!H$13/Vandløb!$C$3)*Vandløb!$C$6/(Vandløb!$C$4*Vandløb!$C$3))*COS(5*PI()*$B21/Vandløb!$C$3)+EXP(-(6*PI())*(6*PI())*(Vandløb!H$13/Vandløb!$C$3)*Vandløb!$C$6/(Vandløb!$C$4*Vandløb!$C$3))*COS(6*PI()*$B21/Vandløb!$C$3)+EXP(-(7*PI())*(7*PI())*(Vandløb!H$13/Vandløb!$C$3)*Vandløb!$C$6/(Vandløb!$C$4*Vandløb!$C$3))*COS(7*PI()*$B21/Vandløb!$C$3)+EXP(-(8*PI())*(8*PI())*(Vandløb!H$13/Vandløb!$C$3)*Vandløb!$C$6/(Vandløb!$C$4*Vandløb!$C$3))*COS(8*PI()*$B21/Vandløb!$C$3)+EXP(-(9*PI())*(9*PI())*(Vandløb!H$13/Vandløb!$C$3)*Vandløb!$C$6/(Vandløb!$C$4*Vandløb!$C$3))*COS(9*PI()*$B21/Vandløb!$C$3)+EXP(-(10*PI())*(10*PI())*(Vandløb!H$13/Vandløb!$C$3)*Vandløb!$C$6/(Vandløb!$C$4*Vandløb!$C$3))*COS(10*PI()*$B21/Vandløb!$C$3))*2+1)*Vandløb!$C$7*Vandløb!$C$8/(Vandløb!$C$5+Vandløb!$C$7))/Vandløb!$C$8)</f>
        <v>1010.8153709714651</v>
      </c>
      <c r="H21" s="46">
        <f>1/((((+EXP(-(1*PI())*(1*PI())*(Vandløb!I$13/Vandløb!$C$3)*Vandløb!$C$6/(Vandløb!$C$4*Vandløb!$C$3))*COS(1*PI()*$B21/Vandløb!$C$3)+EXP(-(2*PI())*(2*PI())*(Vandløb!I$13/Vandløb!$C$3)*Vandløb!$C$6/(Vandløb!$C$4*Vandløb!$C$3))*COS(2*PI()*$B21/Vandløb!$C$3)+EXP(-(3*PI())*(3*PI())*(Vandløb!I$13/Vandløb!$C$3)*Vandløb!$C$6/(Vandløb!$C$4*Vandløb!$C$3))*COS(3*PI()*$B21/Vandløb!$C$3)+EXP(-(4*PI())*(4*PI())*(Vandløb!I$13/Vandløb!$C$3)*Vandløb!$C$6/(Vandløb!$C$4*Vandløb!$C$3))*COS(4*PI()*$B21/Vandløb!$C$3)+EXP(-(5*PI())*(5*PI())*(Vandløb!I$13/Vandløb!$C$3)*Vandløb!$C$6/(Vandløb!$C$4*Vandløb!$C$3))*COS(5*PI()*$B21/Vandløb!$C$3)+EXP(-(6*PI())*(6*PI())*(Vandløb!I$13/Vandløb!$C$3)*Vandløb!$C$6/(Vandløb!$C$4*Vandløb!$C$3))*COS(6*PI()*$B21/Vandløb!$C$3)+EXP(-(7*PI())*(7*PI())*(Vandløb!I$13/Vandløb!$C$3)*Vandløb!$C$6/(Vandløb!$C$4*Vandløb!$C$3))*COS(7*PI()*$B21/Vandløb!$C$3)+EXP(-(8*PI())*(8*PI())*(Vandløb!I$13/Vandløb!$C$3)*Vandløb!$C$6/(Vandløb!$C$4*Vandløb!$C$3))*COS(8*PI()*$B21/Vandløb!$C$3)+EXP(-(9*PI())*(9*PI())*(Vandløb!I$13/Vandløb!$C$3)*Vandløb!$C$6/(Vandløb!$C$4*Vandløb!$C$3))*COS(9*PI()*$B21/Vandløb!$C$3)+EXP(-(10*PI())*(10*PI())*(Vandløb!I$13/Vandløb!$C$3)*Vandløb!$C$6/(Vandløb!$C$4*Vandløb!$C$3))*COS(10*PI()*$B21/Vandløb!$C$3))*2+1)*Vandløb!$C$7*Vandløb!$C$8/(Vandløb!$C$5+Vandløb!$C$7))/Vandløb!$C$8)</f>
        <v>505.17692430716352</v>
      </c>
      <c r="I21" s="46">
        <f>1/((((+EXP(-(1*PI())*(1*PI())*(Vandløb!J$13/Vandløb!$C$3)*Vandløb!$C$6/(Vandløb!$C$4*Vandløb!$C$3))*COS(1*PI()*$B21/Vandløb!$C$3)+EXP(-(2*PI())*(2*PI())*(Vandløb!J$13/Vandløb!$C$3)*Vandløb!$C$6/(Vandløb!$C$4*Vandløb!$C$3))*COS(2*PI()*$B21/Vandløb!$C$3)+EXP(-(3*PI())*(3*PI())*(Vandløb!J$13/Vandløb!$C$3)*Vandløb!$C$6/(Vandløb!$C$4*Vandløb!$C$3))*COS(3*PI()*$B21/Vandløb!$C$3)+EXP(-(4*PI())*(4*PI())*(Vandløb!J$13/Vandløb!$C$3)*Vandløb!$C$6/(Vandløb!$C$4*Vandløb!$C$3))*COS(4*PI()*$B21/Vandløb!$C$3)+EXP(-(5*PI())*(5*PI())*(Vandløb!J$13/Vandløb!$C$3)*Vandløb!$C$6/(Vandløb!$C$4*Vandløb!$C$3))*COS(5*PI()*$B21/Vandløb!$C$3)+EXP(-(6*PI())*(6*PI())*(Vandløb!J$13/Vandløb!$C$3)*Vandløb!$C$6/(Vandløb!$C$4*Vandløb!$C$3))*COS(6*PI()*$B21/Vandløb!$C$3)+EXP(-(7*PI())*(7*PI())*(Vandløb!J$13/Vandløb!$C$3)*Vandløb!$C$6/(Vandløb!$C$4*Vandløb!$C$3))*COS(7*PI()*$B21/Vandløb!$C$3)+EXP(-(8*PI())*(8*PI())*(Vandløb!J$13/Vandløb!$C$3)*Vandløb!$C$6/(Vandløb!$C$4*Vandløb!$C$3))*COS(8*PI()*$B21/Vandløb!$C$3)+EXP(-(9*PI())*(9*PI())*(Vandløb!J$13/Vandløb!$C$3)*Vandløb!$C$6/(Vandløb!$C$4*Vandløb!$C$3))*COS(9*PI()*$B21/Vandløb!$C$3)+EXP(-(10*PI())*(10*PI())*(Vandløb!J$13/Vandløb!$C$3)*Vandløb!$C$6/(Vandløb!$C$4*Vandløb!$C$3))*COS(10*PI()*$B21/Vandløb!$C$3))*2+1)*Vandløb!$C$7*Vandløb!$C$8/(Vandløb!$C$5+Vandløb!$C$7))/Vandløb!$C$8)</f>
        <v>318.8808532857251</v>
      </c>
      <c r="J21" s="46">
        <f>1/((((+EXP(-(1*PI())*(1*PI())*(Vandløb!K$13/Vandløb!$C$3)*Vandløb!$C$6/(Vandløb!$C$4*Vandløb!$C$3))*COS(1*PI()*$B21/Vandløb!$C$3)+EXP(-(2*PI())*(2*PI())*(Vandløb!K$13/Vandløb!$C$3)*Vandløb!$C$6/(Vandløb!$C$4*Vandløb!$C$3))*COS(2*PI()*$B21/Vandløb!$C$3)+EXP(-(3*PI())*(3*PI())*(Vandløb!K$13/Vandløb!$C$3)*Vandløb!$C$6/(Vandløb!$C$4*Vandløb!$C$3))*COS(3*PI()*$B21/Vandløb!$C$3)+EXP(-(4*PI())*(4*PI())*(Vandløb!K$13/Vandløb!$C$3)*Vandløb!$C$6/(Vandløb!$C$4*Vandløb!$C$3))*COS(4*PI()*$B21/Vandløb!$C$3)+EXP(-(5*PI())*(5*PI())*(Vandløb!K$13/Vandløb!$C$3)*Vandløb!$C$6/(Vandløb!$C$4*Vandløb!$C$3))*COS(5*PI()*$B21/Vandløb!$C$3)+EXP(-(6*PI())*(6*PI())*(Vandløb!K$13/Vandløb!$C$3)*Vandløb!$C$6/(Vandløb!$C$4*Vandløb!$C$3))*COS(6*PI()*$B21/Vandløb!$C$3)+EXP(-(7*PI())*(7*PI())*(Vandløb!K$13/Vandløb!$C$3)*Vandløb!$C$6/(Vandløb!$C$4*Vandløb!$C$3))*COS(7*PI()*$B21/Vandløb!$C$3)+EXP(-(8*PI())*(8*PI())*(Vandløb!K$13/Vandløb!$C$3)*Vandløb!$C$6/(Vandløb!$C$4*Vandløb!$C$3))*COS(8*PI()*$B21/Vandløb!$C$3)+EXP(-(9*PI())*(9*PI())*(Vandløb!K$13/Vandløb!$C$3)*Vandløb!$C$6/(Vandløb!$C$4*Vandløb!$C$3))*COS(9*PI()*$B21/Vandløb!$C$3)+EXP(-(10*PI())*(10*PI())*(Vandløb!K$13/Vandløb!$C$3)*Vandløb!$C$6/(Vandløb!$C$4*Vandløb!$C$3))*COS(10*PI()*$B21/Vandløb!$C$3))*2+1)*Vandløb!$C$7*Vandløb!$C$8/(Vandløb!$C$5+Vandløb!$C$7))/Vandløb!$C$8)</f>
        <v>229.95213241489947</v>
      </c>
      <c r="K21" s="46">
        <f>1/((((+EXP(-(1*PI())*(1*PI())*(Vandløb!L$13/Vandløb!$C$3)*Vandløb!$C$6/(Vandløb!$C$4*Vandløb!$C$3))*COS(1*PI()*$B21/Vandløb!$C$3)+EXP(-(2*PI())*(2*PI())*(Vandløb!L$13/Vandløb!$C$3)*Vandløb!$C$6/(Vandløb!$C$4*Vandløb!$C$3))*COS(2*PI()*$B21/Vandløb!$C$3)+EXP(-(3*PI())*(3*PI())*(Vandløb!L$13/Vandløb!$C$3)*Vandløb!$C$6/(Vandløb!$C$4*Vandløb!$C$3))*COS(3*PI()*$B21/Vandløb!$C$3)+EXP(-(4*PI())*(4*PI())*(Vandløb!L$13/Vandløb!$C$3)*Vandløb!$C$6/(Vandløb!$C$4*Vandløb!$C$3))*COS(4*PI()*$B21/Vandløb!$C$3)+EXP(-(5*PI())*(5*PI())*(Vandløb!L$13/Vandløb!$C$3)*Vandløb!$C$6/(Vandløb!$C$4*Vandløb!$C$3))*COS(5*PI()*$B21/Vandløb!$C$3)+EXP(-(6*PI())*(6*PI())*(Vandløb!L$13/Vandløb!$C$3)*Vandløb!$C$6/(Vandløb!$C$4*Vandløb!$C$3))*COS(6*PI()*$B21/Vandløb!$C$3)+EXP(-(7*PI())*(7*PI())*(Vandløb!L$13/Vandløb!$C$3)*Vandløb!$C$6/(Vandløb!$C$4*Vandløb!$C$3))*COS(7*PI()*$B21/Vandløb!$C$3)+EXP(-(8*PI())*(8*PI())*(Vandløb!L$13/Vandløb!$C$3)*Vandløb!$C$6/(Vandløb!$C$4*Vandløb!$C$3))*COS(8*PI()*$B21/Vandløb!$C$3)+EXP(-(9*PI())*(9*PI())*(Vandløb!L$13/Vandløb!$C$3)*Vandløb!$C$6/(Vandløb!$C$4*Vandløb!$C$3))*COS(9*PI()*$B21/Vandløb!$C$3)+EXP(-(10*PI())*(10*PI())*(Vandløb!L$13/Vandløb!$C$3)*Vandløb!$C$6/(Vandløb!$C$4*Vandløb!$C$3))*COS(10*PI()*$B21/Vandløb!$C$3))*2+1)*Vandløb!$C$7*Vandløb!$C$8/(Vandløb!$C$5+Vandløb!$C$7))/Vandløb!$C$8)</f>
        <v>180.27295081927608</v>
      </c>
      <c r="L21" s="46">
        <f>1/((((+EXP(-(1*PI())*(1*PI())*(Vandløb!M$13/Vandløb!$C$3)*Vandløb!$C$6/(Vandløb!$C$4*Vandløb!$C$3))*COS(1*PI()*$B21/Vandløb!$C$3)+EXP(-(2*PI())*(2*PI())*(Vandløb!M$13/Vandløb!$C$3)*Vandløb!$C$6/(Vandløb!$C$4*Vandløb!$C$3))*COS(2*PI()*$B21/Vandløb!$C$3)+EXP(-(3*PI())*(3*PI())*(Vandløb!M$13/Vandløb!$C$3)*Vandløb!$C$6/(Vandløb!$C$4*Vandløb!$C$3))*COS(3*PI()*$B21/Vandløb!$C$3)+EXP(-(4*PI())*(4*PI())*(Vandløb!M$13/Vandløb!$C$3)*Vandløb!$C$6/(Vandløb!$C$4*Vandløb!$C$3))*COS(4*PI()*$B21/Vandløb!$C$3)+EXP(-(5*PI())*(5*PI())*(Vandløb!M$13/Vandløb!$C$3)*Vandløb!$C$6/(Vandløb!$C$4*Vandløb!$C$3))*COS(5*PI()*$B21/Vandløb!$C$3)+EXP(-(6*PI())*(6*PI())*(Vandløb!M$13/Vandløb!$C$3)*Vandløb!$C$6/(Vandløb!$C$4*Vandløb!$C$3))*COS(6*PI()*$B21/Vandløb!$C$3)+EXP(-(7*PI())*(7*PI())*(Vandløb!M$13/Vandløb!$C$3)*Vandløb!$C$6/(Vandløb!$C$4*Vandløb!$C$3))*COS(7*PI()*$B21/Vandløb!$C$3)+EXP(-(8*PI())*(8*PI())*(Vandløb!M$13/Vandløb!$C$3)*Vandløb!$C$6/(Vandløb!$C$4*Vandløb!$C$3))*COS(8*PI()*$B21/Vandløb!$C$3)+EXP(-(9*PI())*(9*PI())*(Vandløb!M$13/Vandløb!$C$3)*Vandløb!$C$6/(Vandløb!$C$4*Vandløb!$C$3))*COS(9*PI()*$B21/Vandløb!$C$3)+EXP(-(10*PI())*(10*PI())*(Vandløb!M$13/Vandløb!$C$3)*Vandløb!$C$6/(Vandløb!$C$4*Vandløb!$C$3))*COS(10*PI()*$B21/Vandløb!$C$3))*2+1)*Vandløb!$C$7*Vandløb!$C$8/(Vandløb!$C$5+Vandløb!$C$7))/Vandløb!$C$8)</f>
        <v>149.47509054356865</v>
      </c>
      <c r="M21" s="46">
        <f>1/((((+EXP(-(1*PI())*(1*PI())*(Vandløb!N$13/Vandløb!$C$3)*Vandløb!$C$6/(Vandløb!$C$4*Vandløb!$C$3))*COS(1*PI()*$B21/Vandløb!$C$3)+EXP(-(2*PI())*(2*PI())*(Vandløb!N$13/Vandløb!$C$3)*Vandløb!$C$6/(Vandløb!$C$4*Vandløb!$C$3))*COS(2*PI()*$B21/Vandløb!$C$3)+EXP(-(3*PI())*(3*PI())*(Vandløb!N$13/Vandløb!$C$3)*Vandløb!$C$6/(Vandløb!$C$4*Vandløb!$C$3))*COS(3*PI()*$B21/Vandløb!$C$3)+EXP(-(4*PI())*(4*PI())*(Vandløb!N$13/Vandløb!$C$3)*Vandløb!$C$6/(Vandløb!$C$4*Vandløb!$C$3))*COS(4*PI()*$B21/Vandløb!$C$3)+EXP(-(5*PI())*(5*PI())*(Vandløb!N$13/Vandløb!$C$3)*Vandløb!$C$6/(Vandløb!$C$4*Vandløb!$C$3))*COS(5*PI()*$B21/Vandløb!$C$3)+EXP(-(6*PI())*(6*PI())*(Vandløb!N$13/Vandløb!$C$3)*Vandløb!$C$6/(Vandløb!$C$4*Vandløb!$C$3))*COS(6*PI()*$B21/Vandløb!$C$3)+EXP(-(7*PI())*(7*PI())*(Vandløb!N$13/Vandløb!$C$3)*Vandløb!$C$6/(Vandløb!$C$4*Vandløb!$C$3))*COS(7*PI()*$B21/Vandløb!$C$3)+EXP(-(8*PI())*(8*PI())*(Vandløb!N$13/Vandløb!$C$3)*Vandløb!$C$6/(Vandløb!$C$4*Vandløb!$C$3))*COS(8*PI()*$B21/Vandløb!$C$3)+EXP(-(9*PI())*(9*PI())*(Vandløb!N$13/Vandløb!$C$3)*Vandløb!$C$6/(Vandløb!$C$4*Vandløb!$C$3))*COS(9*PI()*$B21/Vandløb!$C$3)+EXP(-(10*PI())*(10*PI())*(Vandløb!N$13/Vandløb!$C$3)*Vandløb!$C$6/(Vandløb!$C$4*Vandløb!$C$3))*COS(10*PI()*$B21/Vandløb!$C$3))*2+1)*Vandløb!$C$7*Vandløb!$C$8/(Vandløb!$C$5+Vandløb!$C$7))/Vandløb!$C$8)</f>
        <v>128.93206371739035</v>
      </c>
      <c r="N21" s="46">
        <f>1/((((+EXP(-(1*PI())*(1*PI())*(Vandløb!O$13/Vandløb!$C$3)*Vandløb!$C$6/(Vandløb!$C$4*Vandløb!$C$3))*COS(1*PI()*$B21/Vandløb!$C$3)+EXP(-(2*PI())*(2*PI())*(Vandløb!O$13/Vandløb!$C$3)*Vandløb!$C$6/(Vandløb!$C$4*Vandløb!$C$3))*COS(2*PI()*$B21/Vandløb!$C$3)+EXP(-(3*PI())*(3*PI())*(Vandløb!O$13/Vandløb!$C$3)*Vandløb!$C$6/(Vandløb!$C$4*Vandløb!$C$3))*COS(3*PI()*$B21/Vandløb!$C$3)+EXP(-(4*PI())*(4*PI())*(Vandløb!O$13/Vandløb!$C$3)*Vandløb!$C$6/(Vandløb!$C$4*Vandløb!$C$3))*COS(4*PI()*$B21/Vandløb!$C$3)+EXP(-(5*PI())*(5*PI())*(Vandløb!O$13/Vandløb!$C$3)*Vandløb!$C$6/(Vandløb!$C$4*Vandløb!$C$3))*COS(5*PI()*$B21/Vandløb!$C$3)+EXP(-(6*PI())*(6*PI())*(Vandløb!O$13/Vandløb!$C$3)*Vandløb!$C$6/(Vandløb!$C$4*Vandløb!$C$3))*COS(6*PI()*$B21/Vandløb!$C$3)+EXP(-(7*PI())*(7*PI())*(Vandløb!O$13/Vandløb!$C$3)*Vandløb!$C$6/(Vandløb!$C$4*Vandløb!$C$3))*COS(7*PI()*$B21/Vandløb!$C$3)+EXP(-(8*PI())*(8*PI())*(Vandløb!O$13/Vandløb!$C$3)*Vandløb!$C$6/(Vandløb!$C$4*Vandløb!$C$3))*COS(8*PI()*$B21/Vandløb!$C$3)+EXP(-(9*PI())*(9*PI())*(Vandløb!O$13/Vandløb!$C$3)*Vandløb!$C$6/(Vandløb!$C$4*Vandløb!$C$3))*COS(9*PI()*$B21/Vandløb!$C$3)+EXP(-(10*PI())*(10*PI())*(Vandløb!O$13/Vandløb!$C$3)*Vandløb!$C$6/(Vandløb!$C$4*Vandløb!$C$3))*COS(10*PI()*$B21/Vandløb!$C$3))*2+1)*Vandløb!$C$7*Vandløb!$C$8/(Vandløb!$C$5+Vandløb!$C$7))/Vandløb!$C$8)</f>
        <v>114.4715786509209</v>
      </c>
      <c r="O21" s="46">
        <f>1/((((+EXP(-(1*PI())*(1*PI())*(Vandløb!P$13/Vandløb!$C$3)*Vandløb!$C$6/(Vandløb!$C$4*Vandløb!$C$3))*COS(1*PI()*$B21/Vandløb!$C$3)+EXP(-(2*PI())*(2*PI())*(Vandløb!P$13/Vandløb!$C$3)*Vandløb!$C$6/(Vandløb!$C$4*Vandløb!$C$3))*COS(2*PI()*$B21/Vandløb!$C$3)+EXP(-(3*PI())*(3*PI())*(Vandløb!P$13/Vandløb!$C$3)*Vandløb!$C$6/(Vandløb!$C$4*Vandløb!$C$3))*COS(3*PI()*$B21/Vandløb!$C$3)+EXP(-(4*PI())*(4*PI())*(Vandløb!P$13/Vandløb!$C$3)*Vandløb!$C$6/(Vandløb!$C$4*Vandløb!$C$3))*COS(4*PI()*$B21/Vandløb!$C$3)+EXP(-(5*PI())*(5*PI())*(Vandløb!P$13/Vandløb!$C$3)*Vandløb!$C$6/(Vandløb!$C$4*Vandløb!$C$3))*COS(5*PI()*$B21/Vandløb!$C$3)+EXP(-(6*PI())*(6*PI())*(Vandløb!P$13/Vandløb!$C$3)*Vandløb!$C$6/(Vandløb!$C$4*Vandløb!$C$3))*COS(6*PI()*$B21/Vandløb!$C$3)+EXP(-(7*PI())*(7*PI())*(Vandløb!P$13/Vandløb!$C$3)*Vandløb!$C$6/(Vandløb!$C$4*Vandløb!$C$3))*COS(7*PI()*$B21/Vandløb!$C$3)+EXP(-(8*PI())*(8*PI())*(Vandløb!P$13/Vandløb!$C$3)*Vandløb!$C$6/(Vandløb!$C$4*Vandløb!$C$3))*COS(8*PI()*$B21/Vandløb!$C$3)+EXP(-(9*PI())*(9*PI())*(Vandløb!P$13/Vandløb!$C$3)*Vandløb!$C$6/(Vandløb!$C$4*Vandløb!$C$3))*COS(9*PI()*$B21/Vandløb!$C$3)+EXP(-(10*PI())*(10*PI())*(Vandløb!P$13/Vandløb!$C$3)*Vandløb!$C$6/(Vandløb!$C$4*Vandløb!$C$3))*COS(10*PI()*$B21/Vandløb!$C$3))*2+1)*Vandløb!$C$7*Vandløb!$C$8/(Vandløb!$C$5+Vandløb!$C$7))/Vandløb!$C$8)</f>
        <v>103.86760013016928</v>
      </c>
      <c r="P21" s="46">
        <f>1/((((+EXP(-(1*PI())*(1*PI())*(Vandløb!Q$13/Vandløb!$C$3)*Vandløb!$C$6/(Vandløb!$C$4*Vandløb!$C$3))*COS(1*PI()*$B21/Vandløb!$C$3)+EXP(-(2*PI())*(2*PI())*(Vandløb!Q$13/Vandløb!$C$3)*Vandløb!$C$6/(Vandløb!$C$4*Vandløb!$C$3))*COS(2*PI()*$B21/Vandløb!$C$3)+EXP(-(3*PI())*(3*PI())*(Vandløb!Q$13/Vandløb!$C$3)*Vandløb!$C$6/(Vandløb!$C$4*Vandløb!$C$3))*COS(3*PI()*$B21/Vandløb!$C$3)+EXP(-(4*PI())*(4*PI())*(Vandløb!Q$13/Vandløb!$C$3)*Vandløb!$C$6/(Vandløb!$C$4*Vandløb!$C$3))*COS(4*PI()*$B21/Vandløb!$C$3)+EXP(-(5*PI())*(5*PI())*(Vandløb!Q$13/Vandløb!$C$3)*Vandløb!$C$6/(Vandløb!$C$4*Vandløb!$C$3))*COS(5*PI()*$B21/Vandløb!$C$3)+EXP(-(6*PI())*(6*PI())*(Vandløb!Q$13/Vandløb!$C$3)*Vandløb!$C$6/(Vandløb!$C$4*Vandløb!$C$3))*COS(6*PI()*$B21/Vandløb!$C$3)+EXP(-(7*PI())*(7*PI())*(Vandløb!Q$13/Vandløb!$C$3)*Vandløb!$C$6/(Vandløb!$C$4*Vandløb!$C$3))*COS(7*PI()*$B21/Vandløb!$C$3)+EXP(-(8*PI())*(8*PI())*(Vandløb!Q$13/Vandløb!$C$3)*Vandløb!$C$6/(Vandløb!$C$4*Vandløb!$C$3))*COS(8*PI()*$B21/Vandløb!$C$3)+EXP(-(9*PI())*(9*PI())*(Vandløb!Q$13/Vandløb!$C$3)*Vandløb!$C$6/(Vandløb!$C$4*Vandløb!$C$3))*COS(9*PI()*$B21/Vandløb!$C$3)+EXP(-(10*PI())*(10*PI())*(Vandløb!Q$13/Vandløb!$C$3)*Vandløb!$C$6/(Vandløb!$C$4*Vandløb!$C$3))*COS(10*PI()*$B21/Vandløb!$C$3))*2+1)*Vandløb!$C$7*Vandløb!$C$8/(Vandløb!$C$5+Vandløb!$C$7))/Vandløb!$C$8)</f>
        <v>95.839456012381376</v>
      </c>
      <c r="Q21" s="46">
        <f>1/((((+EXP(-(1*PI())*(1*PI())*(Vandløb!R$13/Vandløb!$C$3)*Vandløb!$C$6/(Vandløb!$C$4*Vandløb!$C$3))*COS(1*PI()*$B21/Vandløb!$C$3)+EXP(-(2*PI())*(2*PI())*(Vandløb!R$13/Vandløb!$C$3)*Vandløb!$C$6/(Vandløb!$C$4*Vandløb!$C$3))*COS(2*PI()*$B21/Vandløb!$C$3)+EXP(-(3*PI())*(3*PI())*(Vandløb!R$13/Vandløb!$C$3)*Vandløb!$C$6/(Vandløb!$C$4*Vandløb!$C$3))*COS(3*PI()*$B21/Vandløb!$C$3)+EXP(-(4*PI())*(4*PI())*(Vandløb!R$13/Vandløb!$C$3)*Vandløb!$C$6/(Vandløb!$C$4*Vandløb!$C$3))*COS(4*PI()*$B21/Vandløb!$C$3)+EXP(-(5*PI())*(5*PI())*(Vandløb!R$13/Vandløb!$C$3)*Vandløb!$C$6/(Vandløb!$C$4*Vandløb!$C$3))*COS(5*PI()*$B21/Vandløb!$C$3)+EXP(-(6*PI())*(6*PI())*(Vandløb!R$13/Vandløb!$C$3)*Vandløb!$C$6/(Vandløb!$C$4*Vandløb!$C$3))*COS(6*PI()*$B21/Vandløb!$C$3)+EXP(-(7*PI())*(7*PI())*(Vandløb!R$13/Vandløb!$C$3)*Vandløb!$C$6/(Vandløb!$C$4*Vandløb!$C$3))*COS(7*PI()*$B21/Vandløb!$C$3)+EXP(-(8*PI())*(8*PI())*(Vandløb!R$13/Vandløb!$C$3)*Vandløb!$C$6/(Vandløb!$C$4*Vandløb!$C$3))*COS(8*PI()*$B21/Vandløb!$C$3)+EXP(-(9*PI())*(9*PI())*(Vandløb!R$13/Vandløb!$C$3)*Vandløb!$C$6/(Vandløb!$C$4*Vandløb!$C$3))*COS(9*PI()*$B21/Vandløb!$C$3)+EXP(-(10*PI())*(10*PI())*(Vandløb!R$13/Vandløb!$C$3)*Vandløb!$C$6/(Vandløb!$C$4*Vandløb!$C$3))*COS(10*PI()*$B21/Vandløb!$C$3))*2+1)*Vandløb!$C$7*Vandløb!$C$8/(Vandløb!$C$5+Vandløb!$C$7))/Vandløb!$C$8)</f>
        <v>89.605016856749984</v>
      </c>
      <c r="R21" s="46">
        <f>1/((((+EXP(-(1*PI())*(1*PI())*(Vandløb!S$13/Vandløb!$C$3)*Vandløb!$C$6/(Vandløb!$C$4*Vandløb!$C$3))*COS(1*PI()*$B21/Vandløb!$C$3)+EXP(-(2*PI())*(2*PI())*(Vandløb!S$13/Vandløb!$C$3)*Vandløb!$C$6/(Vandløb!$C$4*Vandløb!$C$3))*COS(2*PI()*$B21/Vandløb!$C$3)+EXP(-(3*PI())*(3*PI())*(Vandløb!S$13/Vandløb!$C$3)*Vandløb!$C$6/(Vandløb!$C$4*Vandløb!$C$3))*COS(3*PI()*$B21/Vandløb!$C$3)+EXP(-(4*PI())*(4*PI())*(Vandløb!S$13/Vandløb!$C$3)*Vandløb!$C$6/(Vandløb!$C$4*Vandløb!$C$3))*COS(4*PI()*$B21/Vandløb!$C$3)+EXP(-(5*PI())*(5*PI())*(Vandløb!S$13/Vandløb!$C$3)*Vandløb!$C$6/(Vandløb!$C$4*Vandløb!$C$3))*COS(5*PI()*$B21/Vandløb!$C$3)+EXP(-(6*PI())*(6*PI())*(Vandløb!S$13/Vandløb!$C$3)*Vandløb!$C$6/(Vandløb!$C$4*Vandløb!$C$3))*COS(6*PI()*$B21/Vandløb!$C$3)+EXP(-(7*PI())*(7*PI())*(Vandløb!S$13/Vandløb!$C$3)*Vandløb!$C$6/(Vandløb!$C$4*Vandløb!$C$3))*COS(7*PI()*$B21/Vandløb!$C$3)+EXP(-(8*PI())*(8*PI())*(Vandløb!S$13/Vandløb!$C$3)*Vandløb!$C$6/(Vandløb!$C$4*Vandløb!$C$3))*COS(8*PI()*$B21/Vandløb!$C$3)+EXP(-(9*PI())*(9*PI())*(Vandløb!S$13/Vandløb!$C$3)*Vandløb!$C$6/(Vandløb!$C$4*Vandløb!$C$3))*COS(9*PI()*$B21/Vandløb!$C$3)+EXP(-(10*PI())*(10*PI())*(Vandløb!S$13/Vandløb!$C$3)*Vandløb!$C$6/(Vandløb!$C$4*Vandløb!$C$3))*COS(10*PI()*$B21/Vandløb!$C$3))*2+1)*Vandløb!$C$7*Vandløb!$C$8/(Vandløb!$C$5+Vandløb!$C$7))/Vandløb!$C$8)</f>
        <v>84.662912186805585</v>
      </c>
      <c r="S21" s="46">
        <f>1/((((+EXP(-(1*PI())*(1*PI())*(Vandløb!T$13/Vandløb!$C$3)*Vandløb!$C$6/(Vandløb!$C$4*Vandløb!$C$3))*COS(1*PI()*$B21/Vandløb!$C$3)+EXP(-(2*PI())*(2*PI())*(Vandløb!T$13/Vandløb!$C$3)*Vandløb!$C$6/(Vandløb!$C$4*Vandløb!$C$3))*COS(2*PI()*$B21/Vandløb!$C$3)+EXP(-(3*PI())*(3*PI())*(Vandløb!T$13/Vandløb!$C$3)*Vandløb!$C$6/(Vandløb!$C$4*Vandløb!$C$3))*COS(3*PI()*$B21/Vandløb!$C$3)+EXP(-(4*PI())*(4*PI())*(Vandløb!T$13/Vandløb!$C$3)*Vandløb!$C$6/(Vandløb!$C$4*Vandløb!$C$3))*COS(4*PI()*$B21/Vandløb!$C$3)+EXP(-(5*PI())*(5*PI())*(Vandløb!T$13/Vandløb!$C$3)*Vandløb!$C$6/(Vandløb!$C$4*Vandløb!$C$3))*COS(5*PI()*$B21/Vandløb!$C$3)+EXP(-(6*PI())*(6*PI())*(Vandløb!T$13/Vandløb!$C$3)*Vandløb!$C$6/(Vandløb!$C$4*Vandløb!$C$3))*COS(6*PI()*$B21/Vandløb!$C$3)+EXP(-(7*PI())*(7*PI())*(Vandløb!T$13/Vandløb!$C$3)*Vandløb!$C$6/(Vandløb!$C$4*Vandløb!$C$3))*COS(7*PI()*$B21/Vandløb!$C$3)+EXP(-(8*PI())*(8*PI())*(Vandløb!T$13/Vandløb!$C$3)*Vandløb!$C$6/(Vandløb!$C$4*Vandløb!$C$3))*COS(8*PI()*$B21/Vandløb!$C$3)+EXP(-(9*PI())*(9*PI())*(Vandløb!T$13/Vandløb!$C$3)*Vandløb!$C$6/(Vandløb!$C$4*Vandløb!$C$3))*COS(9*PI()*$B21/Vandløb!$C$3)+EXP(-(10*PI())*(10*PI())*(Vandløb!T$13/Vandløb!$C$3)*Vandløb!$C$6/(Vandløb!$C$4*Vandløb!$C$3))*COS(10*PI()*$B21/Vandløb!$C$3))*2+1)*Vandløb!$C$7*Vandløb!$C$8/(Vandløb!$C$5+Vandløb!$C$7))/Vandløb!$C$8)</f>
        <v>80.67860246313569</v>
      </c>
      <c r="T21" s="46">
        <f>1/((((+EXP(-(1*PI())*(1*PI())*(Vandløb!U$13/Vandløb!$C$3)*Vandløb!$C$6/(Vandløb!$C$4*Vandløb!$C$3))*COS(1*PI()*$B21/Vandløb!$C$3)+EXP(-(2*PI())*(2*PI())*(Vandløb!U$13/Vandløb!$C$3)*Vandløb!$C$6/(Vandløb!$C$4*Vandløb!$C$3))*COS(2*PI()*$B21/Vandløb!$C$3)+EXP(-(3*PI())*(3*PI())*(Vandløb!U$13/Vandløb!$C$3)*Vandløb!$C$6/(Vandløb!$C$4*Vandløb!$C$3))*COS(3*PI()*$B21/Vandløb!$C$3)+EXP(-(4*PI())*(4*PI())*(Vandløb!U$13/Vandløb!$C$3)*Vandløb!$C$6/(Vandløb!$C$4*Vandløb!$C$3))*COS(4*PI()*$B21/Vandløb!$C$3)+EXP(-(5*PI())*(5*PI())*(Vandløb!U$13/Vandløb!$C$3)*Vandløb!$C$6/(Vandløb!$C$4*Vandløb!$C$3))*COS(5*PI()*$B21/Vandløb!$C$3)+EXP(-(6*PI())*(6*PI())*(Vandløb!U$13/Vandløb!$C$3)*Vandløb!$C$6/(Vandløb!$C$4*Vandløb!$C$3))*COS(6*PI()*$B21/Vandløb!$C$3)+EXP(-(7*PI())*(7*PI())*(Vandløb!U$13/Vandløb!$C$3)*Vandløb!$C$6/(Vandløb!$C$4*Vandløb!$C$3))*COS(7*PI()*$B21/Vandløb!$C$3)+EXP(-(8*PI())*(8*PI())*(Vandløb!U$13/Vandløb!$C$3)*Vandløb!$C$6/(Vandløb!$C$4*Vandløb!$C$3))*COS(8*PI()*$B21/Vandløb!$C$3)+EXP(-(9*PI())*(9*PI())*(Vandløb!U$13/Vandløb!$C$3)*Vandløb!$C$6/(Vandløb!$C$4*Vandløb!$C$3))*COS(9*PI()*$B21/Vandløb!$C$3)+EXP(-(10*PI())*(10*PI())*(Vandløb!U$13/Vandløb!$C$3)*Vandløb!$C$6/(Vandløb!$C$4*Vandløb!$C$3))*COS(10*PI()*$B21/Vandløb!$C$3))*2+1)*Vandløb!$C$7*Vandløb!$C$8/(Vandløb!$C$5+Vandløb!$C$7))/Vandløb!$C$8)</f>
        <v>77.421211426732384</v>
      </c>
      <c r="U21" s="46">
        <f>1/((((+EXP(-(1*PI())*(1*PI())*(Vandløb!V$13/Vandløb!$C$3)*Vandløb!$C$6/(Vandløb!$C$4*Vandløb!$C$3))*COS(1*PI()*$B21/Vandløb!$C$3)+EXP(-(2*PI())*(2*PI())*(Vandløb!V$13/Vandløb!$C$3)*Vandløb!$C$6/(Vandløb!$C$4*Vandløb!$C$3))*COS(2*PI()*$B21/Vandløb!$C$3)+EXP(-(3*PI())*(3*PI())*(Vandløb!V$13/Vandløb!$C$3)*Vandløb!$C$6/(Vandløb!$C$4*Vandløb!$C$3))*COS(3*PI()*$B21/Vandløb!$C$3)+EXP(-(4*PI())*(4*PI())*(Vandløb!V$13/Vandløb!$C$3)*Vandløb!$C$6/(Vandløb!$C$4*Vandløb!$C$3))*COS(4*PI()*$B21/Vandløb!$C$3)+EXP(-(5*PI())*(5*PI())*(Vandløb!V$13/Vandløb!$C$3)*Vandløb!$C$6/(Vandløb!$C$4*Vandløb!$C$3))*COS(5*PI()*$B21/Vandløb!$C$3)+EXP(-(6*PI())*(6*PI())*(Vandløb!V$13/Vandløb!$C$3)*Vandløb!$C$6/(Vandløb!$C$4*Vandløb!$C$3))*COS(6*PI()*$B21/Vandløb!$C$3)+EXP(-(7*PI())*(7*PI())*(Vandløb!V$13/Vandløb!$C$3)*Vandløb!$C$6/(Vandløb!$C$4*Vandløb!$C$3))*COS(7*PI()*$B21/Vandløb!$C$3)+EXP(-(8*PI())*(8*PI())*(Vandløb!V$13/Vandløb!$C$3)*Vandløb!$C$6/(Vandløb!$C$4*Vandløb!$C$3))*COS(8*PI()*$B21/Vandløb!$C$3)+EXP(-(9*PI())*(9*PI())*(Vandløb!V$13/Vandløb!$C$3)*Vandløb!$C$6/(Vandløb!$C$4*Vandløb!$C$3))*COS(9*PI()*$B21/Vandløb!$C$3)+EXP(-(10*PI())*(10*PI())*(Vandløb!V$13/Vandløb!$C$3)*Vandløb!$C$6/(Vandløb!$C$4*Vandløb!$C$3))*COS(10*PI()*$B21/Vandløb!$C$3))*2+1)*Vandløb!$C$7*Vandløb!$C$8/(Vandløb!$C$5+Vandløb!$C$7))/Vandløb!$C$8)</f>
        <v>74.726755921528977</v>
      </c>
      <c r="V21" s="46">
        <f>1/((((+EXP(-(1*PI())*(1*PI())*(Vandløb!W$13/Vandløb!$C$3)*Vandløb!$C$6/(Vandløb!$C$4*Vandløb!$C$3))*COS(1*PI()*$B21/Vandløb!$C$3)+EXP(-(2*PI())*(2*PI())*(Vandløb!W$13/Vandløb!$C$3)*Vandløb!$C$6/(Vandløb!$C$4*Vandløb!$C$3))*COS(2*PI()*$B21/Vandløb!$C$3)+EXP(-(3*PI())*(3*PI())*(Vandløb!W$13/Vandløb!$C$3)*Vandløb!$C$6/(Vandløb!$C$4*Vandløb!$C$3))*COS(3*PI()*$B21/Vandløb!$C$3)+EXP(-(4*PI())*(4*PI())*(Vandløb!W$13/Vandløb!$C$3)*Vandløb!$C$6/(Vandløb!$C$4*Vandløb!$C$3))*COS(4*PI()*$B21/Vandløb!$C$3)+EXP(-(5*PI())*(5*PI())*(Vandløb!W$13/Vandløb!$C$3)*Vandløb!$C$6/(Vandløb!$C$4*Vandløb!$C$3))*COS(5*PI()*$B21/Vandløb!$C$3)+EXP(-(6*PI())*(6*PI())*(Vandløb!W$13/Vandløb!$C$3)*Vandløb!$C$6/(Vandløb!$C$4*Vandløb!$C$3))*COS(6*PI()*$B21/Vandløb!$C$3)+EXP(-(7*PI())*(7*PI())*(Vandløb!W$13/Vandløb!$C$3)*Vandløb!$C$6/(Vandløb!$C$4*Vandløb!$C$3))*COS(7*PI()*$B21/Vandløb!$C$3)+EXP(-(8*PI())*(8*PI())*(Vandløb!W$13/Vandløb!$C$3)*Vandløb!$C$6/(Vandløb!$C$4*Vandløb!$C$3))*COS(8*PI()*$B21/Vandløb!$C$3)+EXP(-(9*PI())*(9*PI())*(Vandløb!W$13/Vandløb!$C$3)*Vandløb!$C$6/(Vandløb!$C$4*Vandløb!$C$3))*COS(9*PI()*$B21/Vandløb!$C$3)+EXP(-(10*PI())*(10*PI())*(Vandløb!W$13/Vandløb!$C$3)*Vandløb!$C$6/(Vandløb!$C$4*Vandløb!$C$3))*COS(10*PI()*$B21/Vandløb!$C$3))*2+1)*Vandløb!$C$7*Vandløb!$C$8/(Vandløb!$C$5+Vandløb!$C$7))/Vandløb!$C$8)</f>
        <v>72.475838887890646</v>
      </c>
      <c r="W21" s="46">
        <f>1/((((+EXP(-(1*PI())*(1*PI())*(Vandløb!X$13/Vandløb!$C$3)*Vandløb!$C$6/(Vandløb!$C$4*Vandløb!$C$3))*COS(1*PI()*$B21/Vandløb!$C$3)+EXP(-(2*PI())*(2*PI())*(Vandløb!X$13/Vandløb!$C$3)*Vandløb!$C$6/(Vandløb!$C$4*Vandløb!$C$3))*COS(2*PI()*$B21/Vandløb!$C$3)+EXP(-(3*PI())*(3*PI())*(Vandløb!X$13/Vandløb!$C$3)*Vandløb!$C$6/(Vandløb!$C$4*Vandløb!$C$3))*COS(3*PI()*$B21/Vandløb!$C$3)+EXP(-(4*PI())*(4*PI())*(Vandløb!X$13/Vandløb!$C$3)*Vandløb!$C$6/(Vandløb!$C$4*Vandløb!$C$3))*COS(4*PI()*$B21/Vandløb!$C$3)+EXP(-(5*PI())*(5*PI())*(Vandløb!X$13/Vandløb!$C$3)*Vandløb!$C$6/(Vandløb!$C$4*Vandløb!$C$3))*COS(5*PI()*$B21/Vandløb!$C$3)+EXP(-(6*PI())*(6*PI())*(Vandløb!X$13/Vandløb!$C$3)*Vandløb!$C$6/(Vandløb!$C$4*Vandløb!$C$3))*COS(6*PI()*$B21/Vandløb!$C$3)+EXP(-(7*PI())*(7*PI())*(Vandløb!X$13/Vandløb!$C$3)*Vandløb!$C$6/(Vandløb!$C$4*Vandløb!$C$3))*COS(7*PI()*$B21/Vandløb!$C$3)+EXP(-(8*PI())*(8*PI())*(Vandløb!X$13/Vandløb!$C$3)*Vandløb!$C$6/(Vandløb!$C$4*Vandløb!$C$3))*COS(8*PI()*$B21/Vandløb!$C$3)+EXP(-(9*PI())*(9*PI())*(Vandløb!X$13/Vandløb!$C$3)*Vandløb!$C$6/(Vandløb!$C$4*Vandløb!$C$3))*COS(9*PI()*$B21/Vandløb!$C$3)+EXP(-(10*PI())*(10*PI())*(Vandløb!X$13/Vandløb!$C$3)*Vandløb!$C$6/(Vandløb!$C$4*Vandløb!$C$3))*COS(10*PI()*$B21/Vandløb!$C$3))*2+1)*Vandløb!$C$7*Vandløb!$C$8/(Vandløb!$C$5+Vandløb!$C$7))/Vandløb!$C$8)</f>
        <v>70.579627341255275</v>
      </c>
      <c r="X21" s="46">
        <f>1/((((+EXP(-(1*PI())*(1*PI())*(Vandløb!Y$13/Vandløb!$C$3)*Vandløb!$C$6/(Vandløb!$C$4*Vandløb!$C$3))*COS(1*PI()*$B21/Vandløb!$C$3)+EXP(-(2*PI())*(2*PI())*(Vandløb!Y$13/Vandløb!$C$3)*Vandløb!$C$6/(Vandløb!$C$4*Vandløb!$C$3))*COS(2*PI()*$B21/Vandløb!$C$3)+EXP(-(3*PI())*(3*PI())*(Vandløb!Y$13/Vandløb!$C$3)*Vandløb!$C$6/(Vandløb!$C$4*Vandløb!$C$3))*COS(3*PI()*$B21/Vandløb!$C$3)+EXP(-(4*PI())*(4*PI())*(Vandløb!Y$13/Vandløb!$C$3)*Vandløb!$C$6/(Vandløb!$C$4*Vandløb!$C$3))*COS(4*PI()*$B21/Vandløb!$C$3)+EXP(-(5*PI())*(5*PI())*(Vandløb!Y$13/Vandløb!$C$3)*Vandløb!$C$6/(Vandløb!$C$4*Vandløb!$C$3))*COS(5*PI()*$B21/Vandløb!$C$3)+EXP(-(6*PI())*(6*PI())*(Vandløb!Y$13/Vandløb!$C$3)*Vandløb!$C$6/(Vandløb!$C$4*Vandløb!$C$3))*COS(6*PI()*$B21/Vandløb!$C$3)+EXP(-(7*PI())*(7*PI())*(Vandløb!Y$13/Vandløb!$C$3)*Vandløb!$C$6/(Vandløb!$C$4*Vandløb!$C$3))*COS(7*PI()*$B21/Vandløb!$C$3)+EXP(-(8*PI())*(8*PI())*(Vandløb!Y$13/Vandløb!$C$3)*Vandløb!$C$6/(Vandløb!$C$4*Vandløb!$C$3))*COS(8*PI()*$B21/Vandløb!$C$3)+EXP(-(9*PI())*(9*PI())*(Vandløb!Y$13/Vandløb!$C$3)*Vandløb!$C$6/(Vandløb!$C$4*Vandløb!$C$3))*COS(9*PI()*$B21/Vandløb!$C$3)+EXP(-(10*PI())*(10*PI())*(Vandløb!Y$13/Vandløb!$C$3)*Vandløb!$C$6/(Vandløb!$C$4*Vandløb!$C$3))*COS(10*PI()*$B21/Vandløb!$C$3))*2+1)*Vandløb!$C$7*Vandløb!$C$8/(Vandløb!$C$5+Vandløb!$C$7))/Vandløb!$C$8)</f>
        <v>68.970762017572369</v>
      </c>
      <c r="Y21" s="46">
        <f>1/((((+EXP(-(1*PI())*(1*PI())*(Vandløb!Z$13/Vandløb!$C$3)*Vandløb!$C$6/(Vandløb!$C$4*Vandløb!$C$3))*COS(1*PI()*$B21/Vandløb!$C$3)+EXP(-(2*PI())*(2*PI())*(Vandløb!Z$13/Vandløb!$C$3)*Vandløb!$C$6/(Vandløb!$C$4*Vandløb!$C$3))*COS(2*PI()*$B21/Vandløb!$C$3)+EXP(-(3*PI())*(3*PI())*(Vandløb!Z$13/Vandløb!$C$3)*Vandløb!$C$6/(Vandløb!$C$4*Vandløb!$C$3))*COS(3*PI()*$B21/Vandløb!$C$3)+EXP(-(4*PI())*(4*PI())*(Vandløb!Z$13/Vandløb!$C$3)*Vandløb!$C$6/(Vandløb!$C$4*Vandløb!$C$3))*COS(4*PI()*$B21/Vandløb!$C$3)+EXP(-(5*PI())*(5*PI())*(Vandløb!Z$13/Vandløb!$C$3)*Vandløb!$C$6/(Vandløb!$C$4*Vandløb!$C$3))*COS(5*PI()*$B21/Vandløb!$C$3)+EXP(-(6*PI())*(6*PI())*(Vandløb!Z$13/Vandløb!$C$3)*Vandløb!$C$6/(Vandløb!$C$4*Vandløb!$C$3))*COS(6*PI()*$B21/Vandløb!$C$3)+EXP(-(7*PI())*(7*PI())*(Vandløb!Z$13/Vandløb!$C$3)*Vandløb!$C$6/(Vandløb!$C$4*Vandløb!$C$3))*COS(7*PI()*$B21/Vandløb!$C$3)+EXP(-(8*PI())*(8*PI())*(Vandløb!Z$13/Vandløb!$C$3)*Vandløb!$C$6/(Vandløb!$C$4*Vandløb!$C$3))*COS(8*PI()*$B21/Vandløb!$C$3)+EXP(-(9*PI())*(9*PI())*(Vandløb!Z$13/Vandløb!$C$3)*Vandløb!$C$6/(Vandløb!$C$4*Vandløb!$C$3))*COS(9*PI()*$B21/Vandløb!$C$3)+EXP(-(10*PI())*(10*PI())*(Vandløb!Z$13/Vandløb!$C$3)*Vandløb!$C$6/(Vandløb!$C$4*Vandløb!$C$3))*COS(10*PI()*$B21/Vandløb!$C$3))*2+1)*Vandløb!$C$7*Vandløb!$C$8/(Vandløb!$C$5+Vandløb!$C$7))/Vandløb!$C$8)</f>
        <v>67.597302474791064</v>
      </c>
      <c r="Z21" s="46">
        <f>1/((((+EXP(-(1*PI())*(1*PI())*(Vandløb!AA$13/Vandløb!$C$3)*Vandløb!$C$6/(Vandløb!$C$4*Vandløb!$C$3))*COS(1*PI()*$B21/Vandløb!$C$3)+EXP(-(2*PI())*(2*PI())*(Vandløb!AA$13/Vandløb!$C$3)*Vandløb!$C$6/(Vandløb!$C$4*Vandløb!$C$3))*COS(2*PI()*$B21/Vandløb!$C$3)+EXP(-(3*PI())*(3*PI())*(Vandløb!AA$13/Vandløb!$C$3)*Vandløb!$C$6/(Vandløb!$C$4*Vandløb!$C$3))*COS(3*PI()*$B21/Vandløb!$C$3)+EXP(-(4*PI())*(4*PI())*(Vandløb!AA$13/Vandløb!$C$3)*Vandløb!$C$6/(Vandløb!$C$4*Vandløb!$C$3))*COS(4*PI()*$B21/Vandløb!$C$3)+EXP(-(5*PI())*(5*PI())*(Vandløb!AA$13/Vandløb!$C$3)*Vandløb!$C$6/(Vandløb!$C$4*Vandløb!$C$3))*COS(5*PI()*$B21/Vandløb!$C$3)+EXP(-(6*PI())*(6*PI())*(Vandløb!AA$13/Vandløb!$C$3)*Vandløb!$C$6/(Vandløb!$C$4*Vandløb!$C$3))*COS(6*PI()*$B21/Vandløb!$C$3)+EXP(-(7*PI())*(7*PI())*(Vandløb!AA$13/Vandløb!$C$3)*Vandløb!$C$6/(Vandløb!$C$4*Vandløb!$C$3))*COS(7*PI()*$B21/Vandløb!$C$3)+EXP(-(8*PI())*(8*PI())*(Vandløb!AA$13/Vandløb!$C$3)*Vandløb!$C$6/(Vandløb!$C$4*Vandløb!$C$3))*COS(8*PI()*$B21/Vandløb!$C$3)+EXP(-(9*PI())*(9*PI())*(Vandløb!AA$13/Vandløb!$C$3)*Vandløb!$C$6/(Vandløb!$C$4*Vandløb!$C$3))*COS(9*PI()*$B21/Vandløb!$C$3)+EXP(-(10*PI())*(10*PI())*(Vandløb!AA$13/Vandløb!$C$3)*Vandløb!$C$6/(Vandløb!$C$4*Vandløb!$C$3))*COS(10*PI()*$B21/Vandløb!$C$3))*2+1)*Vandløb!$C$7*Vandløb!$C$8/(Vandløb!$C$5+Vandløb!$C$7))/Vandløb!$C$8)</f>
        <v>66.418596276371204</v>
      </c>
      <c r="AA21" s="46">
        <f>1/((((+EXP(-(1*PI())*(1*PI())*(Vandløb!AB$13/Vandløb!$C$3)*Vandløb!$C$6/(Vandløb!$C$4*Vandløb!$C$3))*COS(1*PI()*$B21/Vandløb!$C$3)+EXP(-(2*PI())*(2*PI())*(Vandløb!AB$13/Vandløb!$C$3)*Vandløb!$C$6/(Vandløb!$C$4*Vandløb!$C$3))*COS(2*PI()*$B21/Vandløb!$C$3)+EXP(-(3*PI())*(3*PI())*(Vandløb!AB$13/Vandløb!$C$3)*Vandløb!$C$6/(Vandløb!$C$4*Vandløb!$C$3))*COS(3*PI()*$B21/Vandløb!$C$3)+EXP(-(4*PI())*(4*PI())*(Vandløb!AB$13/Vandløb!$C$3)*Vandløb!$C$6/(Vandløb!$C$4*Vandløb!$C$3))*COS(4*PI()*$B21/Vandløb!$C$3)+EXP(-(5*PI())*(5*PI())*(Vandløb!AB$13/Vandløb!$C$3)*Vandløb!$C$6/(Vandløb!$C$4*Vandløb!$C$3))*COS(5*PI()*$B21/Vandløb!$C$3)+EXP(-(6*PI())*(6*PI())*(Vandløb!AB$13/Vandløb!$C$3)*Vandløb!$C$6/(Vandløb!$C$4*Vandløb!$C$3))*COS(6*PI()*$B21/Vandløb!$C$3)+EXP(-(7*PI())*(7*PI())*(Vandløb!AB$13/Vandløb!$C$3)*Vandløb!$C$6/(Vandløb!$C$4*Vandløb!$C$3))*COS(7*PI()*$B21/Vandløb!$C$3)+EXP(-(8*PI())*(8*PI())*(Vandløb!AB$13/Vandløb!$C$3)*Vandløb!$C$6/(Vandløb!$C$4*Vandløb!$C$3))*COS(8*PI()*$B21/Vandløb!$C$3)+EXP(-(9*PI())*(9*PI())*(Vandløb!AB$13/Vandløb!$C$3)*Vandløb!$C$6/(Vandløb!$C$4*Vandløb!$C$3))*COS(9*PI()*$B21/Vandløb!$C$3)+EXP(-(10*PI())*(10*PI())*(Vandløb!AB$13/Vandløb!$C$3)*Vandløb!$C$6/(Vandløb!$C$4*Vandløb!$C$3))*COS(10*PI()*$B21/Vandløb!$C$3))*2+1)*Vandløb!$C$7*Vandløb!$C$8/(Vandløb!$C$5+Vandløb!$C$7))/Vandløb!$C$8)</f>
        <v>65.402399973210478</v>
      </c>
      <c r="AB21" s="47">
        <f>1/((((+EXP(-(1*PI())*(1*PI())*(Vandløb!AC$13/Vandløb!$C$3)*Vandløb!$C$6/(Vandløb!$C$4*Vandløb!$C$3))*COS(1*PI()*$B21/Vandløb!$C$3)+EXP(-(2*PI())*(2*PI())*(Vandløb!AC$13/Vandløb!$C$3)*Vandløb!$C$6/(Vandløb!$C$4*Vandløb!$C$3))*COS(2*PI()*$B21/Vandløb!$C$3)+EXP(-(3*PI())*(3*PI())*(Vandløb!AC$13/Vandløb!$C$3)*Vandløb!$C$6/(Vandløb!$C$4*Vandløb!$C$3))*COS(3*PI()*$B21/Vandløb!$C$3)+EXP(-(4*PI())*(4*PI())*(Vandløb!AC$13/Vandløb!$C$3)*Vandløb!$C$6/(Vandløb!$C$4*Vandløb!$C$3))*COS(4*PI()*$B21/Vandløb!$C$3)+EXP(-(5*PI())*(5*PI())*(Vandløb!AC$13/Vandløb!$C$3)*Vandløb!$C$6/(Vandløb!$C$4*Vandløb!$C$3))*COS(5*PI()*$B21/Vandløb!$C$3)+EXP(-(6*PI())*(6*PI())*(Vandløb!AC$13/Vandløb!$C$3)*Vandløb!$C$6/(Vandløb!$C$4*Vandløb!$C$3))*COS(6*PI()*$B21/Vandløb!$C$3)+EXP(-(7*PI())*(7*PI())*(Vandløb!AC$13/Vandløb!$C$3)*Vandløb!$C$6/(Vandløb!$C$4*Vandløb!$C$3))*COS(7*PI()*$B21/Vandløb!$C$3)+EXP(-(8*PI())*(8*PI())*(Vandløb!AC$13/Vandløb!$C$3)*Vandløb!$C$6/(Vandløb!$C$4*Vandløb!$C$3))*COS(8*PI()*$B21/Vandløb!$C$3)+EXP(-(9*PI())*(9*PI())*(Vandløb!AC$13/Vandløb!$C$3)*Vandløb!$C$6/(Vandløb!$C$4*Vandløb!$C$3))*COS(9*PI()*$B21/Vandløb!$C$3)+EXP(-(10*PI())*(10*PI())*(Vandløb!AC$13/Vandløb!$C$3)*Vandløb!$C$6/(Vandløb!$C$4*Vandløb!$C$3))*COS(10*PI()*$B21/Vandløb!$C$3))*2+1)*Vandløb!$C$7*Vandløb!$C$8/(Vandløb!$C$5+Vandløb!$C$7))/Vandløb!$C$8)</f>
        <v>64.52283364374064</v>
      </c>
    </row>
    <row r="22" spans="2:28" x14ac:dyDescent="0.2">
      <c r="B22" s="35">
        <f>Vandløb!$K$9*18</f>
        <v>7.2</v>
      </c>
      <c r="C22" s="45">
        <f>1/((((+EXP(-(1*PI())*(1*PI())*(Vandløb!D$13/Vandløb!$C$3)*Vandløb!$C$6/(Vandløb!$C$4*Vandløb!$C$3))*COS(1*PI()*$B22/Vandløb!$C$3)+EXP(-(2*PI())*(2*PI())*(Vandløb!D$13/Vandløb!$C$3)*Vandløb!$C$6/(Vandløb!$C$4*Vandløb!$C$3))*COS(2*PI()*$B22/Vandløb!$C$3)+EXP(-(3*PI())*(3*PI())*(Vandløb!D$13/Vandløb!$C$3)*Vandløb!$C$6/(Vandløb!$C$4*Vandløb!$C$3))*COS(3*PI()*$B22/Vandløb!$C$3)+EXP(-(4*PI())*(4*PI())*(Vandløb!D$13/Vandløb!$C$3)*Vandløb!$C$6/(Vandløb!$C$4*Vandløb!$C$3))*COS(4*PI()*$B22/Vandløb!$C$3)+EXP(-(5*PI())*(5*PI())*(Vandløb!D$13/Vandløb!$C$3)*Vandløb!$C$6/(Vandløb!$C$4*Vandløb!$C$3))*COS(5*PI()*$B22/Vandløb!$C$3)+EXP(-(6*PI())*(6*PI())*(Vandløb!D$13/Vandløb!$C$3)*Vandløb!$C$6/(Vandløb!$C$4*Vandløb!$C$3))*COS(6*PI()*$B22/Vandløb!$C$3)+EXP(-(7*PI())*(7*PI())*(Vandløb!D$13/Vandløb!$C$3)*Vandløb!$C$6/(Vandløb!$C$4*Vandløb!$C$3))*COS(7*PI()*$B22/Vandløb!$C$3)+EXP(-(8*PI())*(8*PI())*(Vandløb!D$13/Vandløb!$C$3)*Vandløb!$C$6/(Vandløb!$C$4*Vandløb!$C$3))*COS(8*PI()*$B22/Vandløb!$C$3)+EXP(-(9*PI())*(9*PI())*(Vandløb!D$13/Vandløb!$C$3)*Vandløb!$C$6/(Vandløb!$C$4*Vandløb!$C$3))*COS(9*PI()*$B22/Vandløb!$C$3)+EXP(-(10*PI())*(10*PI())*(Vandløb!D$13/Vandløb!$C$3)*Vandløb!$C$6/(Vandløb!$C$4*Vandløb!$C$3))*COS(10*PI()*$B22/Vandløb!$C$3))*2+1)*Vandløb!$C$7*Vandløb!$C$8/(Vandløb!$C$5+Vandløb!$C$7))/Vandløb!$C$8)</f>
        <v>-41307.498486214659</v>
      </c>
      <c r="D22" s="46">
        <f>1/((((+EXP(-(1*PI())*(1*PI())*(Vandløb!E$13/Vandløb!$C$3)*Vandløb!$C$6/(Vandløb!$C$4*Vandløb!$C$3))*COS(1*PI()*$B22/Vandløb!$C$3)+EXP(-(2*PI())*(2*PI())*(Vandløb!E$13/Vandløb!$C$3)*Vandløb!$C$6/(Vandløb!$C$4*Vandløb!$C$3))*COS(2*PI()*$B22/Vandløb!$C$3)+EXP(-(3*PI())*(3*PI())*(Vandløb!E$13/Vandløb!$C$3)*Vandløb!$C$6/(Vandløb!$C$4*Vandløb!$C$3))*COS(3*PI()*$B22/Vandløb!$C$3)+EXP(-(4*PI())*(4*PI())*(Vandløb!E$13/Vandløb!$C$3)*Vandløb!$C$6/(Vandløb!$C$4*Vandløb!$C$3))*COS(4*PI()*$B22/Vandløb!$C$3)+EXP(-(5*PI())*(5*PI())*(Vandløb!E$13/Vandløb!$C$3)*Vandløb!$C$6/(Vandløb!$C$4*Vandløb!$C$3))*COS(5*PI()*$B22/Vandløb!$C$3)+EXP(-(6*PI())*(6*PI())*(Vandløb!E$13/Vandløb!$C$3)*Vandløb!$C$6/(Vandløb!$C$4*Vandløb!$C$3))*COS(6*PI()*$B22/Vandløb!$C$3)+EXP(-(7*PI())*(7*PI())*(Vandløb!E$13/Vandløb!$C$3)*Vandløb!$C$6/(Vandløb!$C$4*Vandløb!$C$3))*COS(7*PI()*$B22/Vandløb!$C$3)+EXP(-(8*PI())*(8*PI())*(Vandløb!E$13/Vandløb!$C$3)*Vandløb!$C$6/(Vandløb!$C$4*Vandløb!$C$3))*COS(8*PI()*$B22/Vandløb!$C$3)+EXP(-(9*PI())*(9*PI())*(Vandløb!E$13/Vandløb!$C$3)*Vandløb!$C$6/(Vandløb!$C$4*Vandløb!$C$3))*COS(9*PI()*$B22/Vandløb!$C$3)+EXP(-(10*PI())*(10*PI())*(Vandløb!E$13/Vandløb!$C$3)*Vandløb!$C$6/(Vandløb!$C$4*Vandløb!$C$3))*COS(10*PI()*$B22/Vandløb!$C$3))*2+1)*Vandløb!$C$7*Vandløb!$C$8/(Vandløb!$C$5+Vandløb!$C$7))/Vandløb!$C$8)</f>
        <v>-43521462.530327432</v>
      </c>
      <c r="E22" s="46">
        <f>1/((((+EXP(-(1*PI())*(1*PI())*(Vandløb!F$13/Vandløb!$C$3)*Vandløb!$C$6/(Vandløb!$C$4*Vandløb!$C$3))*COS(1*PI()*$B22/Vandløb!$C$3)+EXP(-(2*PI())*(2*PI())*(Vandløb!F$13/Vandløb!$C$3)*Vandløb!$C$6/(Vandløb!$C$4*Vandløb!$C$3))*COS(2*PI()*$B22/Vandløb!$C$3)+EXP(-(3*PI())*(3*PI())*(Vandløb!F$13/Vandløb!$C$3)*Vandløb!$C$6/(Vandløb!$C$4*Vandløb!$C$3))*COS(3*PI()*$B22/Vandløb!$C$3)+EXP(-(4*PI())*(4*PI())*(Vandløb!F$13/Vandløb!$C$3)*Vandløb!$C$6/(Vandløb!$C$4*Vandløb!$C$3))*COS(4*PI()*$B22/Vandløb!$C$3)+EXP(-(5*PI())*(5*PI())*(Vandløb!F$13/Vandløb!$C$3)*Vandløb!$C$6/(Vandløb!$C$4*Vandløb!$C$3))*COS(5*PI()*$B22/Vandløb!$C$3)+EXP(-(6*PI())*(6*PI())*(Vandløb!F$13/Vandløb!$C$3)*Vandløb!$C$6/(Vandløb!$C$4*Vandløb!$C$3))*COS(6*PI()*$B22/Vandløb!$C$3)+EXP(-(7*PI())*(7*PI())*(Vandløb!F$13/Vandløb!$C$3)*Vandløb!$C$6/(Vandløb!$C$4*Vandløb!$C$3))*COS(7*PI()*$B22/Vandløb!$C$3)+EXP(-(8*PI())*(8*PI())*(Vandløb!F$13/Vandløb!$C$3)*Vandløb!$C$6/(Vandløb!$C$4*Vandløb!$C$3))*COS(8*PI()*$B22/Vandløb!$C$3)+EXP(-(9*PI())*(9*PI())*(Vandløb!F$13/Vandløb!$C$3)*Vandløb!$C$6/(Vandløb!$C$4*Vandløb!$C$3))*COS(9*PI()*$B22/Vandløb!$C$3)+EXP(-(10*PI())*(10*PI())*(Vandløb!F$13/Vandløb!$C$3)*Vandløb!$C$6/(Vandløb!$C$4*Vandløb!$C$3))*COS(10*PI()*$B22/Vandløb!$C$3))*2+1)*Vandløb!$C$7*Vandløb!$C$8/(Vandløb!$C$5+Vandløb!$C$7))/Vandløb!$C$8)</f>
        <v>87959.170577911049</v>
      </c>
      <c r="F22" s="46">
        <f>1/((((+EXP(-(1*PI())*(1*PI())*(Vandløb!G$13/Vandløb!$C$3)*Vandløb!$C$6/(Vandløb!$C$4*Vandløb!$C$3))*COS(1*PI()*$B22/Vandløb!$C$3)+EXP(-(2*PI())*(2*PI())*(Vandløb!G$13/Vandløb!$C$3)*Vandløb!$C$6/(Vandløb!$C$4*Vandløb!$C$3))*COS(2*PI()*$B22/Vandløb!$C$3)+EXP(-(3*PI())*(3*PI())*(Vandløb!G$13/Vandløb!$C$3)*Vandløb!$C$6/(Vandløb!$C$4*Vandløb!$C$3))*COS(3*PI()*$B22/Vandløb!$C$3)+EXP(-(4*PI())*(4*PI())*(Vandløb!G$13/Vandløb!$C$3)*Vandløb!$C$6/(Vandløb!$C$4*Vandløb!$C$3))*COS(4*PI()*$B22/Vandløb!$C$3)+EXP(-(5*PI())*(5*PI())*(Vandløb!G$13/Vandløb!$C$3)*Vandløb!$C$6/(Vandløb!$C$4*Vandløb!$C$3))*COS(5*PI()*$B22/Vandløb!$C$3)+EXP(-(6*PI())*(6*PI())*(Vandløb!G$13/Vandløb!$C$3)*Vandløb!$C$6/(Vandløb!$C$4*Vandløb!$C$3))*COS(6*PI()*$B22/Vandløb!$C$3)+EXP(-(7*PI())*(7*PI())*(Vandløb!G$13/Vandløb!$C$3)*Vandløb!$C$6/(Vandløb!$C$4*Vandløb!$C$3))*COS(7*PI()*$B22/Vandløb!$C$3)+EXP(-(8*PI())*(8*PI())*(Vandløb!G$13/Vandløb!$C$3)*Vandløb!$C$6/(Vandløb!$C$4*Vandløb!$C$3))*COS(8*PI()*$B22/Vandløb!$C$3)+EXP(-(9*PI())*(9*PI())*(Vandløb!G$13/Vandløb!$C$3)*Vandløb!$C$6/(Vandløb!$C$4*Vandløb!$C$3))*COS(9*PI()*$B22/Vandløb!$C$3)+EXP(-(10*PI())*(10*PI())*(Vandløb!G$13/Vandløb!$C$3)*Vandløb!$C$6/(Vandløb!$C$4*Vandløb!$C$3))*COS(10*PI()*$B22/Vandløb!$C$3))*2+1)*Vandløb!$C$7*Vandløb!$C$8/(Vandløb!$C$5+Vandløb!$C$7))/Vandløb!$C$8)</f>
        <v>5795.0175471153616</v>
      </c>
      <c r="G22" s="46">
        <f>1/((((+EXP(-(1*PI())*(1*PI())*(Vandløb!H$13/Vandløb!$C$3)*Vandløb!$C$6/(Vandløb!$C$4*Vandløb!$C$3))*COS(1*PI()*$B22/Vandløb!$C$3)+EXP(-(2*PI())*(2*PI())*(Vandløb!H$13/Vandløb!$C$3)*Vandløb!$C$6/(Vandløb!$C$4*Vandløb!$C$3))*COS(2*PI()*$B22/Vandløb!$C$3)+EXP(-(3*PI())*(3*PI())*(Vandløb!H$13/Vandløb!$C$3)*Vandløb!$C$6/(Vandløb!$C$4*Vandløb!$C$3))*COS(3*PI()*$B22/Vandløb!$C$3)+EXP(-(4*PI())*(4*PI())*(Vandløb!H$13/Vandløb!$C$3)*Vandløb!$C$6/(Vandløb!$C$4*Vandløb!$C$3))*COS(4*PI()*$B22/Vandløb!$C$3)+EXP(-(5*PI())*(5*PI())*(Vandløb!H$13/Vandløb!$C$3)*Vandløb!$C$6/(Vandløb!$C$4*Vandløb!$C$3))*COS(5*PI()*$B22/Vandløb!$C$3)+EXP(-(6*PI())*(6*PI())*(Vandløb!H$13/Vandløb!$C$3)*Vandløb!$C$6/(Vandløb!$C$4*Vandløb!$C$3))*COS(6*PI()*$B22/Vandløb!$C$3)+EXP(-(7*PI())*(7*PI())*(Vandløb!H$13/Vandløb!$C$3)*Vandløb!$C$6/(Vandløb!$C$4*Vandløb!$C$3))*COS(7*PI()*$B22/Vandløb!$C$3)+EXP(-(8*PI())*(8*PI())*(Vandløb!H$13/Vandløb!$C$3)*Vandløb!$C$6/(Vandløb!$C$4*Vandløb!$C$3))*COS(8*PI()*$B22/Vandløb!$C$3)+EXP(-(9*PI())*(9*PI())*(Vandløb!H$13/Vandløb!$C$3)*Vandløb!$C$6/(Vandløb!$C$4*Vandløb!$C$3))*COS(9*PI()*$B22/Vandløb!$C$3)+EXP(-(10*PI())*(10*PI())*(Vandløb!H$13/Vandløb!$C$3)*Vandløb!$C$6/(Vandløb!$C$4*Vandløb!$C$3))*COS(10*PI()*$B22/Vandløb!$C$3))*2+1)*Vandløb!$C$7*Vandløb!$C$8/(Vandløb!$C$5+Vandløb!$C$7))/Vandløb!$C$8)</f>
        <v>1499.9635539144881</v>
      </c>
      <c r="H22" s="46">
        <f>1/((((+EXP(-(1*PI())*(1*PI())*(Vandløb!I$13/Vandløb!$C$3)*Vandløb!$C$6/(Vandløb!$C$4*Vandløb!$C$3))*COS(1*PI()*$B22/Vandløb!$C$3)+EXP(-(2*PI())*(2*PI())*(Vandløb!I$13/Vandløb!$C$3)*Vandløb!$C$6/(Vandløb!$C$4*Vandløb!$C$3))*COS(2*PI()*$B22/Vandløb!$C$3)+EXP(-(3*PI())*(3*PI())*(Vandløb!I$13/Vandløb!$C$3)*Vandløb!$C$6/(Vandløb!$C$4*Vandløb!$C$3))*COS(3*PI()*$B22/Vandløb!$C$3)+EXP(-(4*PI())*(4*PI())*(Vandløb!I$13/Vandløb!$C$3)*Vandløb!$C$6/(Vandløb!$C$4*Vandløb!$C$3))*COS(4*PI()*$B22/Vandløb!$C$3)+EXP(-(5*PI())*(5*PI())*(Vandløb!I$13/Vandløb!$C$3)*Vandløb!$C$6/(Vandløb!$C$4*Vandløb!$C$3))*COS(5*PI()*$B22/Vandløb!$C$3)+EXP(-(6*PI())*(6*PI())*(Vandløb!I$13/Vandløb!$C$3)*Vandløb!$C$6/(Vandløb!$C$4*Vandløb!$C$3))*COS(6*PI()*$B22/Vandløb!$C$3)+EXP(-(7*PI())*(7*PI())*(Vandløb!I$13/Vandløb!$C$3)*Vandløb!$C$6/(Vandløb!$C$4*Vandløb!$C$3))*COS(7*PI()*$B22/Vandløb!$C$3)+EXP(-(8*PI())*(8*PI())*(Vandløb!I$13/Vandløb!$C$3)*Vandløb!$C$6/(Vandløb!$C$4*Vandløb!$C$3))*COS(8*PI()*$B22/Vandløb!$C$3)+EXP(-(9*PI())*(9*PI())*(Vandløb!I$13/Vandløb!$C$3)*Vandløb!$C$6/(Vandløb!$C$4*Vandløb!$C$3))*COS(9*PI()*$B22/Vandløb!$C$3)+EXP(-(10*PI())*(10*PI())*(Vandløb!I$13/Vandløb!$C$3)*Vandløb!$C$6/(Vandløb!$C$4*Vandløb!$C$3))*COS(10*PI()*$B22/Vandløb!$C$3))*2+1)*Vandløb!$C$7*Vandløb!$C$8/(Vandløb!$C$5+Vandløb!$C$7))/Vandløb!$C$8)</f>
        <v>669.10781044122336</v>
      </c>
      <c r="I22" s="46">
        <f>1/((((+EXP(-(1*PI())*(1*PI())*(Vandløb!J$13/Vandløb!$C$3)*Vandløb!$C$6/(Vandløb!$C$4*Vandløb!$C$3))*COS(1*PI()*$B22/Vandløb!$C$3)+EXP(-(2*PI())*(2*PI())*(Vandløb!J$13/Vandløb!$C$3)*Vandløb!$C$6/(Vandløb!$C$4*Vandløb!$C$3))*COS(2*PI()*$B22/Vandløb!$C$3)+EXP(-(3*PI())*(3*PI())*(Vandløb!J$13/Vandløb!$C$3)*Vandløb!$C$6/(Vandløb!$C$4*Vandløb!$C$3))*COS(3*PI()*$B22/Vandløb!$C$3)+EXP(-(4*PI())*(4*PI())*(Vandløb!J$13/Vandløb!$C$3)*Vandløb!$C$6/(Vandløb!$C$4*Vandløb!$C$3))*COS(4*PI()*$B22/Vandløb!$C$3)+EXP(-(5*PI())*(5*PI())*(Vandløb!J$13/Vandløb!$C$3)*Vandløb!$C$6/(Vandløb!$C$4*Vandløb!$C$3))*COS(5*PI()*$B22/Vandløb!$C$3)+EXP(-(6*PI())*(6*PI())*(Vandløb!J$13/Vandløb!$C$3)*Vandløb!$C$6/(Vandløb!$C$4*Vandløb!$C$3))*COS(6*PI()*$B22/Vandløb!$C$3)+EXP(-(7*PI())*(7*PI())*(Vandløb!J$13/Vandløb!$C$3)*Vandløb!$C$6/(Vandløb!$C$4*Vandløb!$C$3))*COS(7*PI()*$B22/Vandløb!$C$3)+EXP(-(8*PI())*(8*PI())*(Vandløb!J$13/Vandløb!$C$3)*Vandløb!$C$6/(Vandløb!$C$4*Vandløb!$C$3))*COS(8*PI()*$B22/Vandløb!$C$3)+EXP(-(9*PI())*(9*PI())*(Vandløb!J$13/Vandløb!$C$3)*Vandløb!$C$6/(Vandløb!$C$4*Vandløb!$C$3))*COS(9*PI()*$B22/Vandløb!$C$3)+EXP(-(10*PI())*(10*PI())*(Vandløb!J$13/Vandløb!$C$3)*Vandløb!$C$6/(Vandløb!$C$4*Vandløb!$C$3))*COS(10*PI()*$B22/Vandløb!$C$3))*2+1)*Vandløb!$C$7*Vandløb!$C$8/(Vandløb!$C$5+Vandløb!$C$7))/Vandløb!$C$8)</f>
        <v>392.2128329138817</v>
      </c>
      <c r="J22" s="46">
        <f>1/((((+EXP(-(1*PI())*(1*PI())*(Vandløb!K$13/Vandløb!$C$3)*Vandløb!$C$6/(Vandløb!$C$4*Vandløb!$C$3))*COS(1*PI()*$B22/Vandløb!$C$3)+EXP(-(2*PI())*(2*PI())*(Vandløb!K$13/Vandløb!$C$3)*Vandløb!$C$6/(Vandløb!$C$4*Vandløb!$C$3))*COS(2*PI()*$B22/Vandløb!$C$3)+EXP(-(3*PI())*(3*PI())*(Vandløb!K$13/Vandløb!$C$3)*Vandløb!$C$6/(Vandløb!$C$4*Vandløb!$C$3))*COS(3*PI()*$B22/Vandløb!$C$3)+EXP(-(4*PI())*(4*PI())*(Vandløb!K$13/Vandløb!$C$3)*Vandløb!$C$6/(Vandløb!$C$4*Vandløb!$C$3))*COS(4*PI()*$B22/Vandløb!$C$3)+EXP(-(5*PI())*(5*PI())*(Vandløb!K$13/Vandløb!$C$3)*Vandløb!$C$6/(Vandløb!$C$4*Vandløb!$C$3))*COS(5*PI()*$B22/Vandløb!$C$3)+EXP(-(6*PI())*(6*PI())*(Vandløb!K$13/Vandløb!$C$3)*Vandløb!$C$6/(Vandløb!$C$4*Vandløb!$C$3))*COS(6*PI()*$B22/Vandløb!$C$3)+EXP(-(7*PI())*(7*PI())*(Vandløb!K$13/Vandløb!$C$3)*Vandløb!$C$6/(Vandløb!$C$4*Vandløb!$C$3))*COS(7*PI()*$B22/Vandløb!$C$3)+EXP(-(8*PI())*(8*PI())*(Vandløb!K$13/Vandløb!$C$3)*Vandløb!$C$6/(Vandløb!$C$4*Vandløb!$C$3))*COS(8*PI()*$B22/Vandløb!$C$3)+EXP(-(9*PI())*(9*PI())*(Vandløb!K$13/Vandløb!$C$3)*Vandløb!$C$6/(Vandløb!$C$4*Vandløb!$C$3))*COS(9*PI()*$B22/Vandløb!$C$3)+EXP(-(10*PI())*(10*PI())*(Vandløb!K$13/Vandløb!$C$3)*Vandløb!$C$6/(Vandløb!$C$4*Vandløb!$C$3))*COS(10*PI()*$B22/Vandløb!$C$3))*2+1)*Vandløb!$C$7*Vandløb!$C$8/(Vandløb!$C$5+Vandløb!$C$7))/Vandløb!$C$8)</f>
        <v>268.97174256126425</v>
      </c>
      <c r="K22" s="46">
        <f>1/((((+EXP(-(1*PI())*(1*PI())*(Vandløb!L$13/Vandløb!$C$3)*Vandløb!$C$6/(Vandløb!$C$4*Vandløb!$C$3))*COS(1*PI()*$B22/Vandløb!$C$3)+EXP(-(2*PI())*(2*PI())*(Vandløb!L$13/Vandløb!$C$3)*Vandløb!$C$6/(Vandløb!$C$4*Vandløb!$C$3))*COS(2*PI()*$B22/Vandløb!$C$3)+EXP(-(3*PI())*(3*PI())*(Vandløb!L$13/Vandløb!$C$3)*Vandløb!$C$6/(Vandløb!$C$4*Vandløb!$C$3))*COS(3*PI()*$B22/Vandløb!$C$3)+EXP(-(4*PI())*(4*PI())*(Vandløb!L$13/Vandløb!$C$3)*Vandløb!$C$6/(Vandløb!$C$4*Vandløb!$C$3))*COS(4*PI()*$B22/Vandløb!$C$3)+EXP(-(5*PI())*(5*PI())*(Vandløb!L$13/Vandløb!$C$3)*Vandløb!$C$6/(Vandløb!$C$4*Vandløb!$C$3))*COS(5*PI()*$B22/Vandløb!$C$3)+EXP(-(6*PI())*(6*PI())*(Vandløb!L$13/Vandløb!$C$3)*Vandløb!$C$6/(Vandløb!$C$4*Vandløb!$C$3))*COS(6*PI()*$B22/Vandløb!$C$3)+EXP(-(7*PI())*(7*PI())*(Vandløb!L$13/Vandløb!$C$3)*Vandløb!$C$6/(Vandløb!$C$4*Vandløb!$C$3))*COS(7*PI()*$B22/Vandløb!$C$3)+EXP(-(8*PI())*(8*PI())*(Vandløb!L$13/Vandløb!$C$3)*Vandløb!$C$6/(Vandløb!$C$4*Vandløb!$C$3))*COS(8*PI()*$B22/Vandløb!$C$3)+EXP(-(9*PI())*(9*PI())*(Vandløb!L$13/Vandløb!$C$3)*Vandløb!$C$6/(Vandløb!$C$4*Vandløb!$C$3))*COS(9*PI()*$B22/Vandløb!$C$3)+EXP(-(10*PI())*(10*PI())*(Vandløb!L$13/Vandløb!$C$3)*Vandløb!$C$6/(Vandløb!$C$4*Vandløb!$C$3))*COS(10*PI()*$B22/Vandløb!$C$3))*2+1)*Vandløb!$C$7*Vandløb!$C$8/(Vandløb!$C$5+Vandløb!$C$7))/Vandløb!$C$8)</f>
        <v>203.55607316134237</v>
      </c>
      <c r="L22" s="46">
        <f>1/((((+EXP(-(1*PI())*(1*PI())*(Vandløb!M$13/Vandløb!$C$3)*Vandløb!$C$6/(Vandløb!$C$4*Vandløb!$C$3))*COS(1*PI()*$B22/Vandløb!$C$3)+EXP(-(2*PI())*(2*PI())*(Vandløb!M$13/Vandløb!$C$3)*Vandløb!$C$6/(Vandløb!$C$4*Vandløb!$C$3))*COS(2*PI()*$B22/Vandløb!$C$3)+EXP(-(3*PI())*(3*PI())*(Vandløb!M$13/Vandløb!$C$3)*Vandløb!$C$6/(Vandløb!$C$4*Vandløb!$C$3))*COS(3*PI()*$B22/Vandløb!$C$3)+EXP(-(4*PI())*(4*PI())*(Vandløb!M$13/Vandløb!$C$3)*Vandløb!$C$6/(Vandløb!$C$4*Vandløb!$C$3))*COS(4*PI()*$B22/Vandløb!$C$3)+EXP(-(5*PI())*(5*PI())*(Vandløb!M$13/Vandløb!$C$3)*Vandløb!$C$6/(Vandløb!$C$4*Vandløb!$C$3))*COS(5*PI()*$B22/Vandløb!$C$3)+EXP(-(6*PI())*(6*PI())*(Vandløb!M$13/Vandløb!$C$3)*Vandløb!$C$6/(Vandløb!$C$4*Vandløb!$C$3))*COS(6*PI()*$B22/Vandløb!$C$3)+EXP(-(7*PI())*(7*PI())*(Vandløb!M$13/Vandløb!$C$3)*Vandløb!$C$6/(Vandløb!$C$4*Vandløb!$C$3))*COS(7*PI()*$B22/Vandløb!$C$3)+EXP(-(8*PI())*(8*PI())*(Vandløb!M$13/Vandløb!$C$3)*Vandløb!$C$6/(Vandløb!$C$4*Vandløb!$C$3))*COS(8*PI()*$B22/Vandløb!$C$3)+EXP(-(9*PI())*(9*PI())*(Vandløb!M$13/Vandløb!$C$3)*Vandløb!$C$6/(Vandløb!$C$4*Vandløb!$C$3))*COS(9*PI()*$B22/Vandløb!$C$3)+EXP(-(10*PI())*(10*PI())*(Vandløb!M$13/Vandløb!$C$3)*Vandløb!$C$6/(Vandløb!$C$4*Vandløb!$C$3))*COS(10*PI()*$B22/Vandløb!$C$3))*2+1)*Vandløb!$C$7*Vandløb!$C$8/(Vandløb!$C$5+Vandløb!$C$7))/Vandløb!$C$8)</f>
        <v>164.53519085145786</v>
      </c>
      <c r="M22" s="46">
        <f>1/((((+EXP(-(1*PI())*(1*PI())*(Vandløb!N$13/Vandløb!$C$3)*Vandløb!$C$6/(Vandløb!$C$4*Vandløb!$C$3))*COS(1*PI()*$B22/Vandløb!$C$3)+EXP(-(2*PI())*(2*PI())*(Vandløb!N$13/Vandløb!$C$3)*Vandløb!$C$6/(Vandløb!$C$4*Vandløb!$C$3))*COS(2*PI()*$B22/Vandløb!$C$3)+EXP(-(3*PI())*(3*PI())*(Vandløb!N$13/Vandløb!$C$3)*Vandløb!$C$6/(Vandløb!$C$4*Vandløb!$C$3))*COS(3*PI()*$B22/Vandløb!$C$3)+EXP(-(4*PI())*(4*PI())*(Vandløb!N$13/Vandløb!$C$3)*Vandløb!$C$6/(Vandløb!$C$4*Vandløb!$C$3))*COS(4*PI()*$B22/Vandløb!$C$3)+EXP(-(5*PI())*(5*PI())*(Vandløb!N$13/Vandløb!$C$3)*Vandløb!$C$6/(Vandløb!$C$4*Vandløb!$C$3))*COS(5*PI()*$B22/Vandløb!$C$3)+EXP(-(6*PI())*(6*PI())*(Vandløb!N$13/Vandløb!$C$3)*Vandløb!$C$6/(Vandløb!$C$4*Vandløb!$C$3))*COS(6*PI()*$B22/Vandløb!$C$3)+EXP(-(7*PI())*(7*PI())*(Vandløb!N$13/Vandløb!$C$3)*Vandløb!$C$6/(Vandløb!$C$4*Vandløb!$C$3))*COS(7*PI()*$B22/Vandløb!$C$3)+EXP(-(8*PI())*(8*PI())*(Vandløb!N$13/Vandløb!$C$3)*Vandløb!$C$6/(Vandløb!$C$4*Vandløb!$C$3))*COS(8*PI()*$B22/Vandløb!$C$3)+EXP(-(9*PI())*(9*PI())*(Vandløb!N$13/Vandløb!$C$3)*Vandløb!$C$6/(Vandløb!$C$4*Vandløb!$C$3))*COS(9*PI()*$B22/Vandløb!$C$3)+EXP(-(10*PI())*(10*PI())*(Vandløb!N$13/Vandløb!$C$3)*Vandløb!$C$6/(Vandløb!$C$4*Vandløb!$C$3))*COS(10*PI()*$B22/Vandløb!$C$3))*2+1)*Vandløb!$C$7*Vandløb!$C$8/(Vandløb!$C$5+Vandløb!$C$7))/Vandløb!$C$8)</f>
        <v>139.26933991073128</v>
      </c>
      <c r="N22" s="46">
        <f>1/((((+EXP(-(1*PI())*(1*PI())*(Vandløb!O$13/Vandløb!$C$3)*Vandløb!$C$6/(Vandløb!$C$4*Vandløb!$C$3))*COS(1*PI()*$B22/Vandløb!$C$3)+EXP(-(2*PI())*(2*PI())*(Vandløb!O$13/Vandløb!$C$3)*Vandløb!$C$6/(Vandløb!$C$4*Vandløb!$C$3))*COS(2*PI()*$B22/Vandløb!$C$3)+EXP(-(3*PI())*(3*PI())*(Vandløb!O$13/Vandløb!$C$3)*Vandløb!$C$6/(Vandløb!$C$4*Vandløb!$C$3))*COS(3*PI()*$B22/Vandløb!$C$3)+EXP(-(4*PI())*(4*PI())*(Vandløb!O$13/Vandløb!$C$3)*Vandløb!$C$6/(Vandløb!$C$4*Vandløb!$C$3))*COS(4*PI()*$B22/Vandløb!$C$3)+EXP(-(5*PI())*(5*PI())*(Vandløb!O$13/Vandløb!$C$3)*Vandløb!$C$6/(Vandløb!$C$4*Vandløb!$C$3))*COS(5*PI()*$B22/Vandløb!$C$3)+EXP(-(6*PI())*(6*PI())*(Vandløb!O$13/Vandløb!$C$3)*Vandløb!$C$6/(Vandløb!$C$4*Vandløb!$C$3))*COS(6*PI()*$B22/Vandløb!$C$3)+EXP(-(7*PI())*(7*PI())*(Vandløb!O$13/Vandløb!$C$3)*Vandløb!$C$6/(Vandløb!$C$4*Vandløb!$C$3))*COS(7*PI()*$B22/Vandløb!$C$3)+EXP(-(8*PI())*(8*PI())*(Vandløb!O$13/Vandløb!$C$3)*Vandløb!$C$6/(Vandløb!$C$4*Vandløb!$C$3))*COS(8*PI()*$B22/Vandløb!$C$3)+EXP(-(9*PI())*(9*PI())*(Vandløb!O$13/Vandløb!$C$3)*Vandløb!$C$6/(Vandløb!$C$4*Vandløb!$C$3))*COS(9*PI()*$B22/Vandløb!$C$3)+EXP(-(10*PI())*(10*PI())*(Vandløb!O$13/Vandløb!$C$3)*Vandløb!$C$6/(Vandløb!$C$4*Vandløb!$C$3))*COS(10*PI()*$B22/Vandløb!$C$3))*2+1)*Vandløb!$C$7*Vandløb!$C$8/(Vandløb!$C$5+Vandløb!$C$7))/Vandløb!$C$8)</f>
        <v>121.89528363627473</v>
      </c>
      <c r="O22" s="46">
        <f>1/((((+EXP(-(1*PI())*(1*PI())*(Vandløb!P$13/Vandløb!$C$3)*Vandløb!$C$6/(Vandløb!$C$4*Vandløb!$C$3))*COS(1*PI()*$B22/Vandløb!$C$3)+EXP(-(2*PI())*(2*PI())*(Vandløb!P$13/Vandløb!$C$3)*Vandløb!$C$6/(Vandløb!$C$4*Vandløb!$C$3))*COS(2*PI()*$B22/Vandløb!$C$3)+EXP(-(3*PI())*(3*PI())*(Vandløb!P$13/Vandløb!$C$3)*Vandløb!$C$6/(Vandløb!$C$4*Vandløb!$C$3))*COS(3*PI()*$B22/Vandløb!$C$3)+EXP(-(4*PI())*(4*PI())*(Vandløb!P$13/Vandløb!$C$3)*Vandløb!$C$6/(Vandløb!$C$4*Vandløb!$C$3))*COS(4*PI()*$B22/Vandløb!$C$3)+EXP(-(5*PI())*(5*PI())*(Vandløb!P$13/Vandløb!$C$3)*Vandløb!$C$6/(Vandløb!$C$4*Vandløb!$C$3))*COS(5*PI()*$B22/Vandløb!$C$3)+EXP(-(6*PI())*(6*PI())*(Vandløb!P$13/Vandløb!$C$3)*Vandløb!$C$6/(Vandløb!$C$4*Vandløb!$C$3))*COS(6*PI()*$B22/Vandløb!$C$3)+EXP(-(7*PI())*(7*PI())*(Vandløb!P$13/Vandløb!$C$3)*Vandløb!$C$6/(Vandløb!$C$4*Vandløb!$C$3))*COS(7*PI()*$B22/Vandløb!$C$3)+EXP(-(8*PI())*(8*PI())*(Vandløb!P$13/Vandløb!$C$3)*Vandløb!$C$6/(Vandløb!$C$4*Vandløb!$C$3))*COS(8*PI()*$B22/Vandløb!$C$3)+EXP(-(9*PI())*(9*PI())*(Vandløb!P$13/Vandløb!$C$3)*Vandløb!$C$6/(Vandløb!$C$4*Vandløb!$C$3))*COS(9*PI()*$B22/Vandløb!$C$3)+EXP(-(10*PI())*(10*PI())*(Vandløb!P$13/Vandløb!$C$3)*Vandløb!$C$6/(Vandløb!$C$4*Vandløb!$C$3))*COS(10*PI()*$B22/Vandløb!$C$3))*2+1)*Vandløb!$C$7*Vandløb!$C$8/(Vandløb!$C$5+Vandløb!$C$7))/Vandløb!$C$8)</f>
        <v>109.39058151514575</v>
      </c>
      <c r="P22" s="46">
        <f>1/((((+EXP(-(1*PI())*(1*PI())*(Vandløb!Q$13/Vandløb!$C$3)*Vandløb!$C$6/(Vandløb!$C$4*Vandløb!$C$3))*COS(1*PI()*$B22/Vandløb!$C$3)+EXP(-(2*PI())*(2*PI())*(Vandløb!Q$13/Vandløb!$C$3)*Vandløb!$C$6/(Vandløb!$C$4*Vandløb!$C$3))*COS(2*PI()*$B22/Vandløb!$C$3)+EXP(-(3*PI())*(3*PI())*(Vandløb!Q$13/Vandløb!$C$3)*Vandløb!$C$6/(Vandløb!$C$4*Vandløb!$C$3))*COS(3*PI()*$B22/Vandløb!$C$3)+EXP(-(4*PI())*(4*PI())*(Vandløb!Q$13/Vandløb!$C$3)*Vandløb!$C$6/(Vandløb!$C$4*Vandløb!$C$3))*COS(4*PI()*$B22/Vandløb!$C$3)+EXP(-(5*PI())*(5*PI())*(Vandløb!Q$13/Vandløb!$C$3)*Vandløb!$C$6/(Vandløb!$C$4*Vandløb!$C$3))*COS(5*PI()*$B22/Vandløb!$C$3)+EXP(-(6*PI())*(6*PI())*(Vandløb!Q$13/Vandløb!$C$3)*Vandløb!$C$6/(Vandløb!$C$4*Vandløb!$C$3))*COS(6*PI()*$B22/Vandløb!$C$3)+EXP(-(7*PI())*(7*PI())*(Vandløb!Q$13/Vandløb!$C$3)*Vandløb!$C$6/(Vandløb!$C$4*Vandløb!$C$3))*COS(7*PI()*$B22/Vandløb!$C$3)+EXP(-(8*PI())*(8*PI())*(Vandløb!Q$13/Vandløb!$C$3)*Vandløb!$C$6/(Vandløb!$C$4*Vandløb!$C$3))*COS(8*PI()*$B22/Vandløb!$C$3)+EXP(-(9*PI())*(9*PI())*(Vandløb!Q$13/Vandløb!$C$3)*Vandløb!$C$6/(Vandløb!$C$4*Vandløb!$C$3))*COS(9*PI()*$B22/Vandløb!$C$3)+EXP(-(10*PI())*(10*PI())*(Vandløb!Q$13/Vandløb!$C$3)*Vandløb!$C$6/(Vandløb!$C$4*Vandløb!$C$3))*COS(10*PI()*$B22/Vandløb!$C$3))*2+1)*Vandløb!$C$7*Vandløb!$C$8/(Vandløb!$C$5+Vandløb!$C$7))/Vandløb!$C$8)</f>
        <v>100.06566909885819</v>
      </c>
      <c r="Q22" s="46">
        <f>1/((((+EXP(-(1*PI())*(1*PI())*(Vandløb!R$13/Vandløb!$C$3)*Vandløb!$C$6/(Vandløb!$C$4*Vandløb!$C$3))*COS(1*PI()*$B22/Vandløb!$C$3)+EXP(-(2*PI())*(2*PI())*(Vandløb!R$13/Vandløb!$C$3)*Vandløb!$C$6/(Vandløb!$C$4*Vandløb!$C$3))*COS(2*PI()*$B22/Vandløb!$C$3)+EXP(-(3*PI())*(3*PI())*(Vandløb!R$13/Vandløb!$C$3)*Vandløb!$C$6/(Vandløb!$C$4*Vandløb!$C$3))*COS(3*PI()*$B22/Vandløb!$C$3)+EXP(-(4*PI())*(4*PI())*(Vandløb!R$13/Vandløb!$C$3)*Vandløb!$C$6/(Vandløb!$C$4*Vandløb!$C$3))*COS(4*PI()*$B22/Vandløb!$C$3)+EXP(-(5*PI())*(5*PI())*(Vandløb!R$13/Vandløb!$C$3)*Vandløb!$C$6/(Vandløb!$C$4*Vandløb!$C$3))*COS(5*PI()*$B22/Vandløb!$C$3)+EXP(-(6*PI())*(6*PI())*(Vandløb!R$13/Vandløb!$C$3)*Vandløb!$C$6/(Vandløb!$C$4*Vandløb!$C$3))*COS(6*PI()*$B22/Vandløb!$C$3)+EXP(-(7*PI())*(7*PI())*(Vandløb!R$13/Vandløb!$C$3)*Vandløb!$C$6/(Vandløb!$C$4*Vandløb!$C$3))*COS(7*PI()*$B22/Vandløb!$C$3)+EXP(-(8*PI())*(8*PI())*(Vandløb!R$13/Vandløb!$C$3)*Vandløb!$C$6/(Vandløb!$C$4*Vandløb!$C$3))*COS(8*PI()*$B22/Vandløb!$C$3)+EXP(-(9*PI())*(9*PI())*(Vandløb!R$13/Vandløb!$C$3)*Vandløb!$C$6/(Vandløb!$C$4*Vandløb!$C$3))*COS(9*PI()*$B22/Vandløb!$C$3)+EXP(-(10*PI())*(10*PI())*(Vandløb!R$13/Vandløb!$C$3)*Vandløb!$C$6/(Vandløb!$C$4*Vandløb!$C$3))*COS(10*PI()*$B22/Vandløb!$C$3))*2+1)*Vandløb!$C$7*Vandløb!$C$8/(Vandløb!$C$5+Vandløb!$C$7))/Vandløb!$C$8)</f>
        <v>92.913517511011278</v>
      </c>
      <c r="R22" s="46">
        <f>1/((((+EXP(-(1*PI())*(1*PI())*(Vandløb!S$13/Vandløb!$C$3)*Vandløb!$C$6/(Vandløb!$C$4*Vandløb!$C$3))*COS(1*PI()*$B22/Vandløb!$C$3)+EXP(-(2*PI())*(2*PI())*(Vandløb!S$13/Vandløb!$C$3)*Vandløb!$C$6/(Vandløb!$C$4*Vandløb!$C$3))*COS(2*PI()*$B22/Vandløb!$C$3)+EXP(-(3*PI())*(3*PI())*(Vandløb!S$13/Vandløb!$C$3)*Vandløb!$C$6/(Vandløb!$C$4*Vandløb!$C$3))*COS(3*PI()*$B22/Vandløb!$C$3)+EXP(-(4*PI())*(4*PI())*(Vandløb!S$13/Vandløb!$C$3)*Vandløb!$C$6/(Vandløb!$C$4*Vandløb!$C$3))*COS(4*PI()*$B22/Vandløb!$C$3)+EXP(-(5*PI())*(5*PI())*(Vandløb!S$13/Vandløb!$C$3)*Vandløb!$C$6/(Vandløb!$C$4*Vandløb!$C$3))*COS(5*PI()*$B22/Vandløb!$C$3)+EXP(-(6*PI())*(6*PI())*(Vandløb!S$13/Vandløb!$C$3)*Vandløb!$C$6/(Vandløb!$C$4*Vandløb!$C$3))*COS(6*PI()*$B22/Vandløb!$C$3)+EXP(-(7*PI())*(7*PI())*(Vandløb!S$13/Vandløb!$C$3)*Vandløb!$C$6/(Vandløb!$C$4*Vandløb!$C$3))*COS(7*PI()*$B22/Vandløb!$C$3)+EXP(-(8*PI())*(8*PI())*(Vandløb!S$13/Vandløb!$C$3)*Vandløb!$C$6/(Vandløb!$C$4*Vandløb!$C$3))*COS(8*PI()*$B22/Vandløb!$C$3)+EXP(-(9*PI())*(9*PI())*(Vandløb!S$13/Vandløb!$C$3)*Vandløb!$C$6/(Vandløb!$C$4*Vandløb!$C$3))*COS(9*PI()*$B22/Vandløb!$C$3)+EXP(-(10*PI())*(10*PI())*(Vandløb!S$13/Vandløb!$C$3)*Vandløb!$C$6/(Vandløb!$C$4*Vandløb!$C$3))*COS(10*PI()*$B22/Vandløb!$C$3))*2+1)*Vandløb!$C$7*Vandløb!$C$8/(Vandløb!$C$5+Vandløb!$C$7))/Vandløb!$C$8)</f>
        <v>87.301899545441614</v>
      </c>
      <c r="S22" s="46">
        <f>1/((((+EXP(-(1*PI())*(1*PI())*(Vandløb!T$13/Vandløb!$C$3)*Vandløb!$C$6/(Vandløb!$C$4*Vandløb!$C$3))*COS(1*PI()*$B22/Vandløb!$C$3)+EXP(-(2*PI())*(2*PI())*(Vandløb!T$13/Vandløb!$C$3)*Vandløb!$C$6/(Vandløb!$C$4*Vandløb!$C$3))*COS(2*PI()*$B22/Vandløb!$C$3)+EXP(-(3*PI())*(3*PI())*(Vandløb!T$13/Vandløb!$C$3)*Vandløb!$C$6/(Vandløb!$C$4*Vandløb!$C$3))*COS(3*PI()*$B22/Vandløb!$C$3)+EXP(-(4*PI())*(4*PI())*(Vandløb!T$13/Vandløb!$C$3)*Vandløb!$C$6/(Vandløb!$C$4*Vandløb!$C$3))*COS(4*PI()*$B22/Vandløb!$C$3)+EXP(-(5*PI())*(5*PI())*(Vandløb!T$13/Vandløb!$C$3)*Vandløb!$C$6/(Vandløb!$C$4*Vandløb!$C$3))*COS(5*PI()*$B22/Vandløb!$C$3)+EXP(-(6*PI())*(6*PI())*(Vandløb!T$13/Vandløb!$C$3)*Vandløb!$C$6/(Vandløb!$C$4*Vandløb!$C$3))*COS(6*PI()*$B22/Vandløb!$C$3)+EXP(-(7*PI())*(7*PI())*(Vandløb!T$13/Vandløb!$C$3)*Vandløb!$C$6/(Vandløb!$C$4*Vandløb!$C$3))*COS(7*PI()*$B22/Vandløb!$C$3)+EXP(-(8*PI())*(8*PI())*(Vandløb!T$13/Vandløb!$C$3)*Vandløb!$C$6/(Vandløb!$C$4*Vandløb!$C$3))*COS(8*PI()*$B22/Vandløb!$C$3)+EXP(-(9*PI())*(9*PI())*(Vandløb!T$13/Vandløb!$C$3)*Vandløb!$C$6/(Vandløb!$C$4*Vandløb!$C$3))*COS(9*PI()*$B22/Vandløb!$C$3)+EXP(-(10*PI())*(10*PI())*(Vandløb!T$13/Vandløb!$C$3)*Vandløb!$C$6/(Vandløb!$C$4*Vandløb!$C$3))*COS(10*PI()*$B22/Vandløb!$C$3))*2+1)*Vandløb!$C$7*Vandløb!$C$8/(Vandløb!$C$5+Vandløb!$C$7))/Vandløb!$C$8)</f>
        <v>82.816488036935837</v>
      </c>
      <c r="T22" s="46">
        <f>1/((((+EXP(-(1*PI())*(1*PI())*(Vandløb!U$13/Vandløb!$C$3)*Vandløb!$C$6/(Vandløb!$C$4*Vandløb!$C$3))*COS(1*PI()*$B22/Vandløb!$C$3)+EXP(-(2*PI())*(2*PI())*(Vandløb!U$13/Vandløb!$C$3)*Vandløb!$C$6/(Vandløb!$C$4*Vandløb!$C$3))*COS(2*PI()*$B22/Vandløb!$C$3)+EXP(-(3*PI())*(3*PI())*(Vandløb!U$13/Vandløb!$C$3)*Vandløb!$C$6/(Vandløb!$C$4*Vandløb!$C$3))*COS(3*PI()*$B22/Vandløb!$C$3)+EXP(-(4*PI())*(4*PI())*(Vandløb!U$13/Vandløb!$C$3)*Vandløb!$C$6/(Vandløb!$C$4*Vandløb!$C$3))*COS(4*PI()*$B22/Vandløb!$C$3)+EXP(-(5*PI())*(5*PI())*(Vandløb!U$13/Vandløb!$C$3)*Vandløb!$C$6/(Vandløb!$C$4*Vandløb!$C$3))*COS(5*PI()*$B22/Vandløb!$C$3)+EXP(-(6*PI())*(6*PI())*(Vandløb!U$13/Vandløb!$C$3)*Vandløb!$C$6/(Vandløb!$C$4*Vandløb!$C$3))*COS(6*PI()*$B22/Vandløb!$C$3)+EXP(-(7*PI())*(7*PI())*(Vandløb!U$13/Vandløb!$C$3)*Vandløb!$C$6/(Vandløb!$C$4*Vandløb!$C$3))*COS(7*PI()*$B22/Vandløb!$C$3)+EXP(-(8*PI())*(8*PI())*(Vandløb!U$13/Vandløb!$C$3)*Vandløb!$C$6/(Vandløb!$C$4*Vandløb!$C$3))*COS(8*PI()*$B22/Vandløb!$C$3)+EXP(-(9*PI())*(9*PI())*(Vandløb!U$13/Vandløb!$C$3)*Vandløb!$C$6/(Vandløb!$C$4*Vandløb!$C$3))*COS(9*PI()*$B22/Vandløb!$C$3)+EXP(-(10*PI())*(10*PI())*(Vandløb!U$13/Vandløb!$C$3)*Vandløb!$C$6/(Vandløb!$C$4*Vandløb!$C$3))*COS(10*PI()*$B22/Vandløb!$C$3))*2+1)*Vandløb!$C$7*Vandløb!$C$8/(Vandløb!$C$5+Vandløb!$C$7))/Vandløb!$C$8)</f>
        <v>79.175793697399527</v>
      </c>
      <c r="U22" s="46">
        <f>1/((((+EXP(-(1*PI())*(1*PI())*(Vandløb!V$13/Vandløb!$C$3)*Vandløb!$C$6/(Vandløb!$C$4*Vandløb!$C$3))*COS(1*PI()*$B22/Vandløb!$C$3)+EXP(-(2*PI())*(2*PI())*(Vandløb!V$13/Vandløb!$C$3)*Vandløb!$C$6/(Vandløb!$C$4*Vandløb!$C$3))*COS(2*PI()*$B22/Vandløb!$C$3)+EXP(-(3*PI())*(3*PI())*(Vandløb!V$13/Vandløb!$C$3)*Vandløb!$C$6/(Vandløb!$C$4*Vandløb!$C$3))*COS(3*PI()*$B22/Vandløb!$C$3)+EXP(-(4*PI())*(4*PI())*(Vandløb!V$13/Vandløb!$C$3)*Vandløb!$C$6/(Vandløb!$C$4*Vandløb!$C$3))*COS(4*PI()*$B22/Vandløb!$C$3)+EXP(-(5*PI())*(5*PI())*(Vandløb!V$13/Vandløb!$C$3)*Vandløb!$C$6/(Vandløb!$C$4*Vandløb!$C$3))*COS(5*PI()*$B22/Vandløb!$C$3)+EXP(-(6*PI())*(6*PI())*(Vandløb!V$13/Vandløb!$C$3)*Vandløb!$C$6/(Vandløb!$C$4*Vandløb!$C$3))*COS(6*PI()*$B22/Vandløb!$C$3)+EXP(-(7*PI())*(7*PI())*(Vandløb!V$13/Vandløb!$C$3)*Vandløb!$C$6/(Vandløb!$C$4*Vandløb!$C$3))*COS(7*PI()*$B22/Vandløb!$C$3)+EXP(-(8*PI())*(8*PI())*(Vandløb!V$13/Vandløb!$C$3)*Vandløb!$C$6/(Vandløb!$C$4*Vandløb!$C$3))*COS(8*PI()*$B22/Vandløb!$C$3)+EXP(-(9*PI())*(9*PI())*(Vandløb!V$13/Vandløb!$C$3)*Vandløb!$C$6/(Vandløb!$C$4*Vandløb!$C$3))*COS(9*PI()*$B22/Vandløb!$C$3)+EXP(-(10*PI())*(10*PI())*(Vandløb!V$13/Vandløb!$C$3)*Vandløb!$C$6/(Vandløb!$C$4*Vandløb!$C$3))*COS(10*PI()*$B22/Vandløb!$C$3))*2+1)*Vandløb!$C$7*Vandløb!$C$8/(Vandløb!$C$5+Vandløb!$C$7))/Vandløb!$C$8)</f>
        <v>76.182620035033182</v>
      </c>
      <c r="V22" s="46">
        <f>1/((((+EXP(-(1*PI())*(1*PI())*(Vandløb!W$13/Vandløb!$C$3)*Vandløb!$C$6/(Vandløb!$C$4*Vandløb!$C$3))*COS(1*PI()*$B22/Vandløb!$C$3)+EXP(-(2*PI())*(2*PI())*(Vandløb!W$13/Vandløb!$C$3)*Vandløb!$C$6/(Vandløb!$C$4*Vandløb!$C$3))*COS(2*PI()*$B22/Vandløb!$C$3)+EXP(-(3*PI())*(3*PI())*(Vandløb!W$13/Vandløb!$C$3)*Vandløb!$C$6/(Vandløb!$C$4*Vandløb!$C$3))*COS(3*PI()*$B22/Vandløb!$C$3)+EXP(-(4*PI())*(4*PI())*(Vandløb!W$13/Vandløb!$C$3)*Vandløb!$C$6/(Vandløb!$C$4*Vandløb!$C$3))*COS(4*PI()*$B22/Vandløb!$C$3)+EXP(-(5*PI())*(5*PI())*(Vandløb!W$13/Vandløb!$C$3)*Vandløb!$C$6/(Vandløb!$C$4*Vandløb!$C$3))*COS(5*PI()*$B22/Vandløb!$C$3)+EXP(-(6*PI())*(6*PI())*(Vandløb!W$13/Vandløb!$C$3)*Vandløb!$C$6/(Vandløb!$C$4*Vandløb!$C$3))*COS(6*PI()*$B22/Vandløb!$C$3)+EXP(-(7*PI())*(7*PI())*(Vandløb!W$13/Vandløb!$C$3)*Vandløb!$C$6/(Vandløb!$C$4*Vandløb!$C$3))*COS(7*PI()*$B22/Vandløb!$C$3)+EXP(-(8*PI())*(8*PI())*(Vandløb!W$13/Vandløb!$C$3)*Vandløb!$C$6/(Vandløb!$C$4*Vandløb!$C$3))*COS(8*PI()*$B22/Vandløb!$C$3)+EXP(-(9*PI())*(9*PI())*(Vandløb!W$13/Vandløb!$C$3)*Vandløb!$C$6/(Vandløb!$C$4*Vandløb!$C$3))*COS(9*PI()*$B22/Vandløb!$C$3)+EXP(-(10*PI())*(10*PI())*(Vandløb!W$13/Vandløb!$C$3)*Vandløb!$C$6/(Vandløb!$C$4*Vandløb!$C$3))*COS(10*PI()*$B22/Vandløb!$C$3))*2+1)*Vandløb!$C$7*Vandløb!$C$8/(Vandløb!$C$5+Vandløb!$C$7))/Vandløb!$C$8)</f>
        <v>73.695124833426121</v>
      </c>
      <c r="W22" s="46">
        <f>1/((((+EXP(-(1*PI())*(1*PI())*(Vandløb!X$13/Vandløb!$C$3)*Vandløb!$C$6/(Vandløb!$C$4*Vandløb!$C$3))*COS(1*PI()*$B22/Vandløb!$C$3)+EXP(-(2*PI())*(2*PI())*(Vandløb!X$13/Vandløb!$C$3)*Vandløb!$C$6/(Vandløb!$C$4*Vandløb!$C$3))*COS(2*PI()*$B22/Vandløb!$C$3)+EXP(-(3*PI())*(3*PI())*(Vandløb!X$13/Vandløb!$C$3)*Vandløb!$C$6/(Vandløb!$C$4*Vandløb!$C$3))*COS(3*PI()*$B22/Vandløb!$C$3)+EXP(-(4*PI())*(4*PI())*(Vandløb!X$13/Vandløb!$C$3)*Vandløb!$C$6/(Vandløb!$C$4*Vandløb!$C$3))*COS(4*PI()*$B22/Vandløb!$C$3)+EXP(-(5*PI())*(5*PI())*(Vandløb!X$13/Vandløb!$C$3)*Vandløb!$C$6/(Vandløb!$C$4*Vandløb!$C$3))*COS(5*PI()*$B22/Vandløb!$C$3)+EXP(-(6*PI())*(6*PI())*(Vandløb!X$13/Vandløb!$C$3)*Vandløb!$C$6/(Vandløb!$C$4*Vandløb!$C$3))*COS(6*PI()*$B22/Vandløb!$C$3)+EXP(-(7*PI())*(7*PI())*(Vandløb!X$13/Vandløb!$C$3)*Vandløb!$C$6/(Vandløb!$C$4*Vandløb!$C$3))*COS(7*PI()*$B22/Vandløb!$C$3)+EXP(-(8*PI())*(8*PI())*(Vandløb!X$13/Vandløb!$C$3)*Vandløb!$C$6/(Vandløb!$C$4*Vandløb!$C$3))*COS(8*PI()*$B22/Vandløb!$C$3)+EXP(-(9*PI())*(9*PI())*(Vandløb!X$13/Vandløb!$C$3)*Vandløb!$C$6/(Vandløb!$C$4*Vandløb!$C$3))*COS(9*PI()*$B22/Vandløb!$C$3)+EXP(-(10*PI())*(10*PI())*(Vandløb!X$13/Vandløb!$C$3)*Vandløb!$C$6/(Vandløb!$C$4*Vandløb!$C$3))*COS(10*PI()*$B22/Vandløb!$C$3))*2+1)*Vandløb!$C$7*Vandløb!$C$8/(Vandløb!$C$5+Vandløb!$C$7))/Vandløb!$C$8)</f>
        <v>71.6089116609933</v>
      </c>
      <c r="X22" s="46">
        <f>1/((((+EXP(-(1*PI())*(1*PI())*(Vandløb!Y$13/Vandløb!$C$3)*Vandløb!$C$6/(Vandløb!$C$4*Vandløb!$C$3))*COS(1*PI()*$B22/Vandløb!$C$3)+EXP(-(2*PI())*(2*PI())*(Vandløb!Y$13/Vandløb!$C$3)*Vandløb!$C$6/(Vandløb!$C$4*Vandløb!$C$3))*COS(2*PI()*$B22/Vandløb!$C$3)+EXP(-(3*PI())*(3*PI())*(Vandløb!Y$13/Vandløb!$C$3)*Vandløb!$C$6/(Vandløb!$C$4*Vandløb!$C$3))*COS(3*PI()*$B22/Vandløb!$C$3)+EXP(-(4*PI())*(4*PI())*(Vandløb!Y$13/Vandløb!$C$3)*Vandløb!$C$6/(Vandløb!$C$4*Vandløb!$C$3))*COS(4*PI()*$B22/Vandløb!$C$3)+EXP(-(5*PI())*(5*PI())*(Vandløb!Y$13/Vandløb!$C$3)*Vandløb!$C$6/(Vandløb!$C$4*Vandløb!$C$3))*COS(5*PI()*$B22/Vandløb!$C$3)+EXP(-(6*PI())*(6*PI())*(Vandløb!Y$13/Vandløb!$C$3)*Vandløb!$C$6/(Vandløb!$C$4*Vandløb!$C$3))*COS(6*PI()*$B22/Vandløb!$C$3)+EXP(-(7*PI())*(7*PI())*(Vandløb!Y$13/Vandløb!$C$3)*Vandløb!$C$6/(Vandløb!$C$4*Vandløb!$C$3))*COS(7*PI()*$B22/Vandløb!$C$3)+EXP(-(8*PI())*(8*PI())*(Vandløb!Y$13/Vandløb!$C$3)*Vandløb!$C$6/(Vandløb!$C$4*Vandløb!$C$3))*COS(8*PI()*$B22/Vandløb!$C$3)+EXP(-(9*PI())*(9*PI())*(Vandløb!Y$13/Vandløb!$C$3)*Vandløb!$C$6/(Vandløb!$C$4*Vandløb!$C$3))*COS(9*PI()*$B22/Vandløb!$C$3)+EXP(-(10*PI())*(10*PI())*(Vandløb!Y$13/Vandløb!$C$3)*Vandløb!$C$6/(Vandløb!$C$4*Vandløb!$C$3))*COS(10*PI()*$B22/Vandløb!$C$3))*2+1)*Vandløb!$C$7*Vandløb!$C$8/(Vandløb!$C$5+Vandløb!$C$7))/Vandløb!$C$8)</f>
        <v>69.845581411748526</v>
      </c>
      <c r="Y22" s="46">
        <f>1/((((+EXP(-(1*PI())*(1*PI())*(Vandløb!Z$13/Vandløb!$C$3)*Vandløb!$C$6/(Vandløb!$C$4*Vandløb!$C$3))*COS(1*PI()*$B22/Vandløb!$C$3)+EXP(-(2*PI())*(2*PI())*(Vandløb!Z$13/Vandløb!$C$3)*Vandløb!$C$6/(Vandløb!$C$4*Vandløb!$C$3))*COS(2*PI()*$B22/Vandløb!$C$3)+EXP(-(3*PI())*(3*PI())*(Vandløb!Z$13/Vandløb!$C$3)*Vandløb!$C$6/(Vandløb!$C$4*Vandløb!$C$3))*COS(3*PI()*$B22/Vandløb!$C$3)+EXP(-(4*PI())*(4*PI())*(Vandløb!Z$13/Vandløb!$C$3)*Vandløb!$C$6/(Vandløb!$C$4*Vandløb!$C$3))*COS(4*PI()*$B22/Vandløb!$C$3)+EXP(-(5*PI())*(5*PI())*(Vandløb!Z$13/Vandløb!$C$3)*Vandløb!$C$6/(Vandløb!$C$4*Vandløb!$C$3))*COS(5*PI()*$B22/Vandløb!$C$3)+EXP(-(6*PI())*(6*PI())*(Vandløb!Z$13/Vandløb!$C$3)*Vandløb!$C$6/(Vandløb!$C$4*Vandløb!$C$3))*COS(6*PI()*$B22/Vandløb!$C$3)+EXP(-(7*PI())*(7*PI())*(Vandløb!Z$13/Vandløb!$C$3)*Vandløb!$C$6/(Vandløb!$C$4*Vandløb!$C$3))*COS(7*PI()*$B22/Vandløb!$C$3)+EXP(-(8*PI())*(8*PI())*(Vandløb!Z$13/Vandløb!$C$3)*Vandløb!$C$6/(Vandløb!$C$4*Vandløb!$C$3))*COS(8*PI()*$B22/Vandløb!$C$3)+EXP(-(9*PI())*(9*PI())*(Vandløb!Z$13/Vandløb!$C$3)*Vandløb!$C$6/(Vandløb!$C$4*Vandløb!$C$3))*COS(9*PI()*$B22/Vandløb!$C$3)+EXP(-(10*PI())*(10*PI())*(Vandløb!Z$13/Vandløb!$C$3)*Vandløb!$C$6/(Vandløb!$C$4*Vandløb!$C$3))*COS(10*PI()*$B22/Vandløb!$C$3))*2+1)*Vandløb!$C$7*Vandløb!$C$8/(Vandløb!$C$5+Vandløb!$C$7))/Vandløb!$C$8)</f>
        <v>68.345202338429942</v>
      </c>
      <c r="Z22" s="46">
        <f>1/((((+EXP(-(1*PI())*(1*PI())*(Vandløb!AA$13/Vandløb!$C$3)*Vandløb!$C$6/(Vandløb!$C$4*Vandløb!$C$3))*COS(1*PI()*$B22/Vandløb!$C$3)+EXP(-(2*PI())*(2*PI())*(Vandløb!AA$13/Vandløb!$C$3)*Vandløb!$C$6/(Vandløb!$C$4*Vandløb!$C$3))*COS(2*PI()*$B22/Vandløb!$C$3)+EXP(-(3*PI())*(3*PI())*(Vandløb!AA$13/Vandløb!$C$3)*Vandløb!$C$6/(Vandløb!$C$4*Vandløb!$C$3))*COS(3*PI()*$B22/Vandløb!$C$3)+EXP(-(4*PI())*(4*PI())*(Vandløb!AA$13/Vandløb!$C$3)*Vandløb!$C$6/(Vandløb!$C$4*Vandløb!$C$3))*COS(4*PI()*$B22/Vandløb!$C$3)+EXP(-(5*PI())*(5*PI())*(Vandløb!AA$13/Vandløb!$C$3)*Vandløb!$C$6/(Vandløb!$C$4*Vandløb!$C$3))*COS(5*PI()*$B22/Vandløb!$C$3)+EXP(-(6*PI())*(6*PI())*(Vandløb!AA$13/Vandløb!$C$3)*Vandløb!$C$6/(Vandløb!$C$4*Vandløb!$C$3))*COS(6*PI()*$B22/Vandløb!$C$3)+EXP(-(7*PI())*(7*PI())*(Vandløb!AA$13/Vandløb!$C$3)*Vandløb!$C$6/(Vandløb!$C$4*Vandløb!$C$3))*COS(7*PI()*$B22/Vandløb!$C$3)+EXP(-(8*PI())*(8*PI())*(Vandløb!AA$13/Vandløb!$C$3)*Vandløb!$C$6/(Vandløb!$C$4*Vandløb!$C$3))*COS(8*PI()*$B22/Vandløb!$C$3)+EXP(-(9*PI())*(9*PI())*(Vandløb!AA$13/Vandløb!$C$3)*Vandløb!$C$6/(Vandløb!$C$4*Vandløb!$C$3))*COS(9*PI()*$B22/Vandløb!$C$3)+EXP(-(10*PI())*(10*PI())*(Vandløb!AA$13/Vandløb!$C$3)*Vandløb!$C$6/(Vandløb!$C$4*Vandløb!$C$3))*COS(10*PI()*$B22/Vandløb!$C$3))*2+1)*Vandløb!$C$7*Vandløb!$C$8/(Vandløb!$C$5+Vandløb!$C$7))/Vandløb!$C$8)</f>
        <v>67.061231282182675</v>
      </c>
      <c r="AA22" s="46">
        <f>1/((((+EXP(-(1*PI())*(1*PI())*(Vandløb!AB$13/Vandløb!$C$3)*Vandløb!$C$6/(Vandløb!$C$4*Vandløb!$C$3))*COS(1*PI()*$B22/Vandløb!$C$3)+EXP(-(2*PI())*(2*PI())*(Vandløb!AB$13/Vandløb!$C$3)*Vandløb!$C$6/(Vandløb!$C$4*Vandløb!$C$3))*COS(2*PI()*$B22/Vandløb!$C$3)+EXP(-(3*PI())*(3*PI())*(Vandløb!AB$13/Vandløb!$C$3)*Vandløb!$C$6/(Vandløb!$C$4*Vandløb!$C$3))*COS(3*PI()*$B22/Vandløb!$C$3)+EXP(-(4*PI())*(4*PI())*(Vandløb!AB$13/Vandløb!$C$3)*Vandløb!$C$6/(Vandløb!$C$4*Vandløb!$C$3))*COS(4*PI()*$B22/Vandløb!$C$3)+EXP(-(5*PI())*(5*PI())*(Vandløb!AB$13/Vandløb!$C$3)*Vandløb!$C$6/(Vandløb!$C$4*Vandløb!$C$3))*COS(5*PI()*$B22/Vandløb!$C$3)+EXP(-(6*PI())*(6*PI())*(Vandløb!AB$13/Vandløb!$C$3)*Vandløb!$C$6/(Vandløb!$C$4*Vandløb!$C$3))*COS(6*PI()*$B22/Vandløb!$C$3)+EXP(-(7*PI())*(7*PI())*(Vandløb!AB$13/Vandløb!$C$3)*Vandløb!$C$6/(Vandløb!$C$4*Vandløb!$C$3))*COS(7*PI()*$B22/Vandløb!$C$3)+EXP(-(8*PI())*(8*PI())*(Vandløb!AB$13/Vandløb!$C$3)*Vandløb!$C$6/(Vandløb!$C$4*Vandløb!$C$3))*COS(8*PI()*$B22/Vandløb!$C$3)+EXP(-(9*PI())*(9*PI())*(Vandløb!AB$13/Vandløb!$C$3)*Vandløb!$C$6/(Vandløb!$C$4*Vandløb!$C$3))*COS(9*PI()*$B22/Vandløb!$C$3)+EXP(-(10*PI())*(10*PI())*(Vandløb!AB$13/Vandløb!$C$3)*Vandløb!$C$6/(Vandløb!$C$4*Vandløb!$C$3))*COS(10*PI()*$B22/Vandløb!$C$3))*2+1)*Vandløb!$C$7*Vandløb!$C$8/(Vandløb!$C$5+Vandløb!$C$7))/Vandløb!$C$8)</f>
        <v>65.957010607048943</v>
      </c>
      <c r="AB22" s="47">
        <f>1/((((+EXP(-(1*PI())*(1*PI())*(Vandløb!AC$13/Vandløb!$C$3)*Vandløb!$C$6/(Vandløb!$C$4*Vandløb!$C$3))*COS(1*PI()*$B22/Vandløb!$C$3)+EXP(-(2*PI())*(2*PI())*(Vandløb!AC$13/Vandløb!$C$3)*Vandløb!$C$6/(Vandløb!$C$4*Vandløb!$C$3))*COS(2*PI()*$B22/Vandløb!$C$3)+EXP(-(3*PI())*(3*PI())*(Vandløb!AC$13/Vandløb!$C$3)*Vandløb!$C$6/(Vandløb!$C$4*Vandløb!$C$3))*COS(3*PI()*$B22/Vandløb!$C$3)+EXP(-(4*PI())*(4*PI())*(Vandløb!AC$13/Vandløb!$C$3)*Vandløb!$C$6/(Vandløb!$C$4*Vandløb!$C$3))*COS(4*PI()*$B22/Vandløb!$C$3)+EXP(-(5*PI())*(5*PI())*(Vandløb!AC$13/Vandløb!$C$3)*Vandløb!$C$6/(Vandløb!$C$4*Vandløb!$C$3))*COS(5*PI()*$B22/Vandløb!$C$3)+EXP(-(6*PI())*(6*PI())*(Vandløb!AC$13/Vandløb!$C$3)*Vandløb!$C$6/(Vandløb!$C$4*Vandløb!$C$3))*COS(6*PI()*$B22/Vandløb!$C$3)+EXP(-(7*PI())*(7*PI())*(Vandløb!AC$13/Vandløb!$C$3)*Vandløb!$C$6/(Vandløb!$C$4*Vandløb!$C$3))*COS(7*PI()*$B22/Vandløb!$C$3)+EXP(-(8*PI())*(8*PI())*(Vandløb!AC$13/Vandløb!$C$3)*Vandløb!$C$6/(Vandløb!$C$4*Vandløb!$C$3))*COS(8*PI()*$B22/Vandløb!$C$3)+EXP(-(9*PI())*(9*PI())*(Vandløb!AC$13/Vandløb!$C$3)*Vandløb!$C$6/(Vandløb!$C$4*Vandløb!$C$3))*COS(9*PI()*$B22/Vandløb!$C$3)+EXP(-(10*PI())*(10*PI())*(Vandløb!AC$13/Vandløb!$C$3)*Vandløb!$C$6/(Vandløb!$C$4*Vandløb!$C$3))*COS(10*PI()*$B22/Vandløb!$C$3))*2+1)*Vandløb!$C$7*Vandløb!$C$8/(Vandløb!$C$5+Vandløb!$C$7))/Vandløb!$C$8)</f>
        <v>65.003302952218988</v>
      </c>
    </row>
    <row r="23" spans="2:28" x14ac:dyDescent="0.2">
      <c r="B23" s="35">
        <f>Vandløb!$K$9*19</f>
        <v>7.6000000000000005</v>
      </c>
      <c r="C23" s="45">
        <f>1/((((+EXP(-(1*PI())*(1*PI())*(Vandløb!D$13/Vandløb!$C$3)*Vandløb!$C$6/(Vandløb!$C$4*Vandløb!$C$3))*COS(1*PI()*$B23/Vandløb!$C$3)+EXP(-(2*PI())*(2*PI())*(Vandløb!D$13/Vandløb!$C$3)*Vandløb!$C$6/(Vandløb!$C$4*Vandløb!$C$3))*COS(2*PI()*$B23/Vandløb!$C$3)+EXP(-(3*PI())*(3*PI())*(Vandløb!D$13/Vandløb!$C$3)*Vandløb!$C$6/(Vandløb!$C$4*Vandløb!$C$3))*COS(3*PI()*$B23/Vandløb!$C$3)+EXP(-(4*PI())*(4*PI())*(Vandløb!D$13/Vandløb!$C$3)*Vandløb!$C$6/(Vandløb!$C$4*Vandløb!$C$3))*COS(4*PI()*$B23/Vandløb!$C$3)+EXP(-(5*PI())*(5*PI())*(Vandløb!D$13/Vandløb!$C$3)*Vandløb!$C$6/(Vandløb!$C$4*Vandløb!$C$3))*COS(5*PI()*$B23/Vandløb!$C$3)+EXP(-(6*PI())*(6*PI())*(Vandløb!D$13/Vandløb!$C$3)*Vandløb!$C$6/(Vandløb!$C$4*Vandløb!$C$3))*COS(6*PI()*$B23/Vandløb!$C$3)+EXP(-(7*PI())*(7*PI())*(Vandløb!D$13/Vandløb!$C$3)*Vandløb!$C$6/(Vandløb!$C$4*Vandløb!$C$3))*COS(7*PI()*$B23/Vandløb!$C$3)+EXP(-(8*PI())*(8*PI())*(Vandløb!D$13/Vandløb!$C$3)*Vandløb!$C$6/(Vandløb!$C$4*Vandløb!$C$3))*COS(8*PI()*$B23/Vandløb!$C$3)+EXP(-(9*PI())*(9*PI())*(Vandløb!D$13/Vandløb!$C$3)*Vandløb!$C$6/(Vandløb!$C$4*Vandløb!$C$3))*COS(9*PI()*$B23/Vandløb!$C$3)+EXP(-(10*PI())*(10*PI())*(Vandløb!D$13/Vandløb!$C$3)*Vandløb!$C$6/(Vandløb!$C$4*Vandløb!$C$3))*COS(10*PI()*$B23/Vandløb!$C$3))*2+1)*Vandløb!$C$7*Vandløb!$C$8/(Vandløb!$C$5+Vandløb!$C$7))/Vandløb!$C$8)</f>
        <v>-328632.56850599125</v>
      </c>
      <c r="D23" s="46">
        <f>1/((((+EXP(-(1*PI())*(1*PI())*(Vandløb!E$13/Vandløb!$C$3)*Vandløb!$C$6/(Vandløb!$C$4*Vandløb!$C$3))*COS(1*PI()*$B23/Vandløb!$C$3)+EXP(-(2*PI())*(2*PI())*(Vandløb!E$13/Vandløb!$C$3)*Vandløb!$C$6/(Vandløb!$C$4*Vandløb!$C$3))*COS(2*PI()*$B23/Vandløb!$C$3)+EXP(-(3*PI())*(3*PI())*(Vandløb!E$13/Vandløb!$C$3)*Vandløb!$C$6/(Vandløb!$C$4*Vandløb!$C$3))*COS(3*PI()*$B23/Vandløb!$C$3)+EXP(-(4*PI())*(4*PI())*(Vandløb!E$13/Vandløb!$C$3)*Vandløb!$C$6/(Vandløb!$C$4*Vandløb!$C$3))*COS(4*PI()*$B23/Vandløb!$C$3)+EXP(-(5*PI())*(5*PI())*(Vandløb!E$13/Vandløb!$C$3)*Vandløb!$C$6/(Vandløb!$C$4*Vandløb!$C$3))*COS(5*PI()*$B23/Vandløb!$C$3)+EXP(-(6*PI())*(6*PI())*(Vandløb!E$13/Vandløb!$C$3)*Vandløb!$C$6/(Vandløb!$C$4*Vandløb!$C$3))*COS(6*PI()*$B23/Vandløb!$C$3)+EXP(-(7*PI())*(7*PI())*(Vandløb!E$13/Vandløb!$C$3)*Vandløb!$C$6/(Vandløb!$C$4*Vandløb!$C$3))*COS(7*PI()*$B23/Vandløb!$C$3)+EXP(-(8*PI())*(8*PI())*(Vandløb!E$13/Vandløb!$C$3)*Vandløb!$C$6/(Vandløb!$C$4*Vandløb!$C$3))*COS(8*PI()*$B23/Vandløb!$C$3)+EXP(-(9*PI())*(9*PI())*(Vandløb!E$13/Vandløb!$C$3)*Vandløb!$C$6/(Vandløb!$C$4*Vandløb!$C$3))*COS(9*PI()*$B23/Vandløb!$C$3)+EXP(-(10*PI())*(10*PI())*(Vandløb!E$13/Vandløb!$C$3)*Vandløb!$C$6/(Vandløb!$C$4*Vandløb!$C$3))*COS(10*PI()*$B23/Vandløb!$C$3))*2+1)*Vandløb!$C$7*Vandløb!$C$8/(Vandløb!$C$5+Vandløb!$C$7))/Vandløb!$C$8)</f>
        <v>-283360890.51315898</v>
      </c>
      <c r="E23" s="46">
        <f>1/((((+EXP(-(1*PI())*(1*PI())*(Vandløb!F$13/Vandløb!$C$3)*Vandløb!$C$6/(Vandløb!$C$4*Vandløb!$C$3))*COS(1*PI()*$B23/Vandløb!$C$3)+EXP(-(2*PI())*(2*PI())*(Vandløb!F$13/Vandløb!$C$3)*Vandløb!$C$6/(Vandløb!$C$4*Vandløb!$C$3))*COS(2*PI()*$B23/Vandløb!$C$3)+EXP(-(3*PI())*(3*PI())*(Vandløb!F$13/Vandløb!$C$3)*Vandløb!$C$6/(Vandløb!$C$4*Vandløb!$C$3))*COS(3*PI()*$B23/Vandløb!$C$3)+EXP(-(4*PI())*(4*PI())*(Vandløb!F$13/Vandløb!$C$3)*Vandløb!$C$6/(Vandløb!$C$4*Vandløb!$C$3))*COS(4*PI()*$B23/Vandløb!$C$3)+EXP(-(5*PI())*(5*PI())*(Vandløb!F$13/Vandløb!$C$3)*Vandløb!$C$6/(Vandløb!$C$4*Vandløb!$C$3))*COS(5*PI()*$B23/Vandløb!$C$3)+EXP(-(6*PI())*(6*PI())*(Vandløb!F$13/Vandløb!$C$3)*Vandløb!$C$6/(Vandløb!$C$4*Vandløb!$C$3))*COS(6*PI()*$B23/Vandløb!$C$3)+EXP(-(7*PI())*(7*PI())*(Vandløb!F$13/Vandløb!$C$3)*Vandløb!$C$6/(Vandløb!$C$4*Vandløb!$C$3))*COS(7*PI()*$B23/Vandløb!$C$3)+EXP(-(8*PI())*(8*PI())*(Vandløb!F$13/Vandløb!$C$3)*Vandløb!$C$6/(Vandløb!$C$4*Vandløb!$C$3))*COS(8*PI()*$B23/Vandløb!$C$3)+EXP(-(9*PI())*(9*PI())*(Vandløb!F$13/Vandløb!$C$3)*Vandløb!$C$6/(Vandløb!$C$4*Vandløb!$C$3))*COS(9*PI()*$B23/Vandløb!$C$3)+EXP(-(10*PI())*(10*PI())*(Vandløb!F$13/Vandløb!$C$3)*Vandløb!$C$6/(Vandløb!$C$4*Vandløb!$C$3))*COS(10*PI()*$B23/Vandløb!$C$3))*2+1)*Vandløb!$C$7*Vandløb!$C$8/(Vandløb!$C$5+Vandløb!$C$7))/Vandløb!$C$8)</f>
        <v>213905.40564591443</v>
      </c>
      <c r="F23" s="46">
        <f>1/((((+EXP(-(1*PI())*(1*PI())*(Vandløb!G$13/Vandløb!$C$3)*Vandløb!$C$6/(Vandløb!$C$4*Vandløb!$C$3))*COS(1*PI()*$B23/Vandløb!$C$3)+EXP(-(2*PI())*(2*PI())*(Vandløb!G$13/Vandløb!$C$3)*Vandløb!$C$6/(Vandløb!$C$4*Vandløb!$C$3))*COS(2*PI()*$B23/Vandløb!$C$3)+EXP(-(3*PI())*(3*PI())*(Vandløb!G$13/Vandløb!$C$3)*Vandløb!$C$6/(Vandløb!$C$4*Vandløb!$C$3))*COS(3*PI()*$B23/Vandløb!$C$3)+EXP(-(4*PI())*(4*PI())*(Vandløb!G$13/Vandløb!$C$3)*Vandløb!$C$6/(Vandløb!$C$4*Vandløb!$C$3))*COS(4*PI()*$B23/Vandløb!$C$3)+EXP(-(5*PI())*(5*PI())*(Vandløb!G$13/Vandløb!$C$3)*Vandløb!$C$6/(Vandløb!$C$4*Vandløb!$C$3))*COS(5*PI()*$B23/Vandløb!$C$3)+EXP(-(6*PI())*(6*PI())*(Vandløb!G$13/Vandløb!$C$3)*Vandløb!$C$6/(Vandløb!$C$4*Vandløb!$C$3))*COS(6*PI()*$B23/Vandløb!$C$3)+EXP(-(7*PI())*(7*PI())*(Vandløb!G$13/Vandløb!$C$3)*Vandløb!$C$6/(Vandløb!$C$4*Vandløb!$C$3))*COS(7*PI()*$B23/Vandløb!$C$3)+EXP(-(8*PI())*(8*PI())*(Vandløb!G$13/Vandløb!$C$3)*Vandløb!$C$6/(Vandløb!$C$4*Vandløb!$C$3))*COS(8*PI()*$B23/Vandløb!$C$3)+EXP(-(9*PI())*(9*PI())*(Vandløb!G$13/Vandløb!$C$3)*Vandløb!$C$6/(Vandløb!$C$4*Vandløb!$C$3))*COS(9*PI()*$B23/Vandløb!$C$3)+EXP(-(10*PI())*(10*PI())*(Vandløb!G$13/Vandløb!$C$3)*Vandløb!$C$6/(Vandløb!$C$4*Vandløb!$C$3))*COS(10*PI()*$B23/Vandløb!$C$3))*2+1)*Vandløb!$C$7*Vandløb!$C$8/(Vandløb!$C$5+Vandløb!$C$7))/Vandløb!$C$8)</f>
        <v>9537.7112147087464</v>
      </c>
      <c r="G23" s="46">
        <f>1/((((+EXP(-(1*PI())*(1*PI())*(Vandløb!H$13/Vandløb!$C$3)*Vandløb!$C$6/(Vandløb!$C$4*Vandløb!$C$3))*COS(1*PI()*$B23/Vandløb!$C$3)+EXP(-(2*PI())*(2*PI())*(Vandløb!H$13/Vandløb!$C$3)*Vandløb!$C$6/(Vandløb!$C$4*Vandløb!$C$3))*COS(2*PI()*$B23/Vandløb!$C$3)+EXP(-(3*PI())*(3*PI())*(Vandløb!H$13/Vandløb!$C$3)*Vandløb!$C$6/(Vandløb!$C$4*Vandløb!$C$3))*COS(3*PI()*$B23/Vandløb!$C$3)+EXP(-(4*PI())*(4*PI())*(Vandløb!H$13/Vandløb!$C$3)*Vandløb!$C$6/(Vandløb!$C$4*Vandløb!$C$3))*COS(4*PI()*$B23/Vandløb!$C$3)+EXP(-(5*PI())*(5*PI())*(Vandløb!H$13/Vandløb!$C$3)*Vandløb!$C$6/(Vandløb!$C$4*Vandløb!$C$3))*COS(5*PI()*$B23/Vandløb!$C$3)+EXP(-(6*PI())*(6*PI())*(Vandløb!H$13/Vandløb!$C$3)*Vandløb!$C$6/(Vandløb!$C$4*Vandløb!$C$3))*COS(6*PI()*$B23/Vandløb!$C$3)+EXP(-(7*PI())*(7*PI())*(Vandløb!H$13/Vandløb!$C$3)*Vandløb!$C$6/(Vandløb!$C$4*Vandløb!$C$3))*COS(7*PI()*$B23/Vandløb!$C$3)+EXP(-(8*PI())*(8*PI())*(Vandløb!H$13/Vandløb!$C$3)*Vandløb!$C$6/(Vandløb!$C$4*Vandløb!$C$3))*COS(8*PI()*$B23/Vandløb!$C$3)+EXP(-(9*PI())*(9*PI())*(Vandløb!H$13/Vandløb!$C$3)*Vandløb!$C$6/(Vandløb!$C$4*Vandløb!$C$3))*COS(9*PI()*$B23/Vandløb!$C$3)+EXP(-(10*PI())*(10*PI())*(Vandløb!H$13/Vandløb!$C$3)*Vandløb!$C$6/(Vandløb!$C$4*Vandløb!$C$3))*COS(10*PI()*$B23/Vandløb!$C$3))*2+1)*Vandløb!$C$7*Vandløb!$C$8/(Vandløb!$C$5+Vandløb!$C$7))/Vandløb!$C$8)</f>
        <v>2044.0762501235495</v>
      </c>
      <c r="H23" s="46">
        <f>1/((((+EXP(-(1*PI())*(1*PI())*(Vandløb!I$13/Vandløb!$C$3)*Vandløb!$C$6/(Vandløb!$C$4*Vandløb!$C$3))*COS(1*PI()*$B23/Vandløb!$C$3)+EXP(-(2*PI())*(2*PI())*(Vandløb!I$13/Vandløb!$C$3)*Vandløb!$C$6/(Vandløb!$C$4*Vandløb!$C$3))*COS(2*PI()*$B23/Vandløb!$C$3)+EXP(-(3*PI())*(3*PI())*(Vandløb!I$13/Vandløb!$C$3)*Vandløb!$C$6/(Vandløb!$C$4*Vandløb!$C$3))*COS(3*PI()*$B23/Vandløb!$C$3)+EXP(-(4*PI())*(4*PI())*(Vandløb!I$13/Vandløb!$C$3)*Vandløb!$C$6/(Vandløb!$C$4*Vandløb!$C$3))*COS(4*PI()*$B23/Vandløb!$C$3)+EXP(-(5*PI())*(5*PI())*(Vandløb!I$13/Vandløb!$C$3)*Vandløb!$C$6/(Vandløb!$C$4*Vandløb!$C$3))*COS(5*PI()*$B23/Vandløb!$C$3)+EXP(-(6*PI())*(6*PI())*(Vandløb!I$13/Vandløb!$C$3)*Vandløb!$C$6/(Vandløb!$C$4*Vandløb!$C$3))*COS(6*PI()*$B23/Vandløb!$C$3)+EXP(-(7*PI())*(7*PI())*(Vandløb!I$13/Vandløb!$C$3)*Vandløb!$C$6/(Vandløb!$C$4*Vandløb!$C$3))*COS(7*PI()*$B23/Vandløb!$C$3)+EXP(-(8*PI())*(8*PI())*(Vandløb!I$13/Vandløb!$C$3)*Vandløb!$C$6/(Vandløb!$C$4*Vandløb!$C$3))*COS(8*PI()*$B23/Vandløb!$C$3)+EXP(-(9*PI())*(9*PI())*(Vandløb!I$13/Vandløb!$C$3)*Vandløb!$C$6/(Vandløb!$C$4*Vandløb!$C$3))*COS(9*PI()*$B23/Vandløb!$C$3)+EXP(-(10*PI())*(10*PI())*(Vandløb!I$13/Vandløb!$C$3)*Vandløb!$C$6/(Vandløb!$C$4*Vandløb!$C$3))*COS(10*PI()*$B23/Vandløb!$C$3))*2+1)*Vandløb!$C$7*Vandløb!$C$8/(Vandløb!$C$5+Vandløb!$C$7))/Vandløb!$C$8)</f>
        <v>822.62701848708002</v>
      </c>
      <c r="I23" s="46">
        <f>1/((((+EXP(-(1*PI())*(1*PI())*(Vandløb!J$13/Vandløb!$C$3)*Vandløb!$C$6/(Vandløb!$C$4*Vandløb!$C$3))*COS(1*PI()*$B23/Vandløb!$C$3)+EXP(-(2*PI())*(2*PI())*(Vandløb!J$13/Vandløb!$C$3)*Vandløb!$C$6/(Vandløb!$C$4*Vandløb!$C$3))*COS(2*PI()*$B23/Vandløb!$C$3)+EXP(-(3*PI())*(3*PI())*(Vandløb!J$13/Vandløb!$C$3)*Vandløb!$C$6/(Vandløb!$C$4*Vandløb!$C$3))*COS(3*PI()*$B23/Vandløb!$C$3)+EXP(-(4*PI())*(4*PI())*(Vandløb!J$13/Vandløb!$C$3)*Vandløb!$C$6/(Vandløb!$C$4*Vandløb!$C$3))*COS(4*PI()*$B23/Vandløb!$C$3)+EXP(-(5*PI())*(5*PI())*(Vandløb!J$13/Vandløb!$C$3)*Vandløb!$C$6/(Vandløb!$C$4*Vandløb!$C$3))*COS(5*PI()*$B23/Vandløb!$C$3)+EXP(-(6*PI())*(6*PI())*(Vandløb!J$13/Vandløb!$C$3)*Vandløb!$C$6/(Vandløb!$C$4*Vandløb!$C$3))*COS(6*PI()*$B23/Vandløb!$C$3)+EXP(-(7*PI())*(7*PI())*(Vandløb!J$13/Vandløb!$C$3)*Vandløb!$C$6/(Vandløb!$C$4*Vandløb!$C$3))*COS(7*PI()*$B23/Vandløb!$C$3)+EXP(-(8*PI())*(8*PI())*(Vandløb!J$13/Vandløb!$C$3)*Vandløb!$C$6/(Vandløb!$C$4*Vandløb!$C$3))*COS(8*PI()*$B23/Vandløb!$C$3)+EXP(-(9*PI())*(9*PI())*(Vandløb!J$13/Vandløb!$C$3)*Vandløb!$C$6/(Vandløb!$C$4*Vandløb!$C$3))*COS(9*PI()*$B23/Vandløb!$C$3)+EXP(-(10*PI())*(10*PI())*(Vandløb!J$13/Vandløb!$C$3)*Vandløb!$C$6/(Vandløb!$C$4*Vandløb!$C$3))*COS(10*PI()*$B23/Vandløb!$C$3))*2+1)*Vandløb!$C$7*Vandløb!$C$8/(Vandløb!$C$5+Vandløb!$C$7))/Vandløb!$C$8)</f>
        <v>453.61150219802948</v>
      </c>
      <c r="J23" s="46">
        <f>1/((((+EXP(-(1*PI())*(1*PI())*(Vandløb!K$13/Vandløb!$C$3)*Vandløb!$C$6/(Vandløb!$C$4*Vandløb!$C$3))*COS(1*PI()*$B23/Vandløb!$C$3)+EXP(-(2*PI())*(2*PI())*(Vandløb!K$13/Vandløb!$C$3)*Vandløb!$C$6/(Vandløb!$C$4*Vandløb!$C$3))*COS(2*PI()*$B23/Vandløb!$C$3)+EXP(-(3*PI())*(3*PI())*(Vandløb!K$13/Vandløb!$C$3)*Vandløb!$C$6/(Vandløb!$C$4*Vandløb!$C$3))*COS(3*PI()*$B23/Vandløb!$C$3)+EXP(-(4*PI())*(4*PI())*(Vandløb!K$13/Vandløb!$C$3)*Vandløb!$C$6/(Vandløb!$C$4*Vandløb!$C$3))*COS(4*PI()*$B23/Vandløb!$C$3)+EXP(-(5*PI())*(5*PI())*(Vandløb!K$13/Vandløb!$C$3)*Vandløb!$C$6/(Vandløb!$C$4*Vandløb!$C$3))*COS(5*PI()*$B23/Vandløb!$C$3)+EXP(-(6*PI())*(6*PI())*(Vandløb!K$13/Vandløb!$C$3)*Vandløb!$C$6/(Vandløb!$C$4*Vandløb!$C$3))*COS(6*PI()*$B23/Vandløb!$C$3)+EXP(-(7*PI())*(7*PI())*(Vandløb!K$13/Vandløb!$C$3)*Vandløb!$C$6/(Vandløb!$C$4*Vandløb!$C$3))*COS(7*PI()*$B23/Vandløb!$C$3)+EXP(-(8*PI())*(8*PI())*(Vandløb!K$13/Vandløb!$C$3)*Vandløb!$C$6/(Vandløb!$C$4*Vandløb!$C$3))*COS(8*PI()*$B23/Vandløb!$C$3)+EXP(-(9*PI())*(9*PI())*(Vandløb!K$13/Vandløb!$C$3)*Vandløb!$C$6/(Vandløb!$C$4*Vandløb!$C$3))*COS(9*PI()*$B23/Vandløb!$C$3)+EXP(-(10*PI())*(10*PI())*(Vandløb!K$13/Vandløb!$C$3)*Vandløb!$C$6/(Vandløb!$C$4*Vandløb!$C$3))*COS(10*PI()*$B23/Vandløb!$C$3))*2+1)*Vandløb!$C$7*Vandløb!$C$8/(Vandløb!$C$5+Vandløb!$C$7))/Vandløb!$C$8)</f>
        <v>299.25410191311028</v>
      </c>
      <c r="K23" s="46">
        <f>1/((((+EXP(-(1*PI())*(1*PI())*(Vandløb!L$13/Vandløb!$C$3)*Vandløb!$C$6/(Vandløb!$C$4*Vandløb!$C$3))*COS(1*PI()*$B23/Vandløb!$C$3)+EXP(-(2*PI())*(2*PI())*(Vandløb!L$13/Vandløb!$C$3)*Vandløb!$C$6/(Vandløb!$C$4*Vandløb!$C$3))*COS(2*PI()*$B23/Vandløb!$C$3)+EXP(-(3*PI())*(3*PI())*(Vandløb!L$13/Vandløb!$C$3)*Vandløb!$C$6/(Vandløb!$C$4*Vandløb!$C$3))*COS(3*PI()*$B23/Vandløb!$C$3)+EXP(-(4*PI())*(4*PI())*(Vandløb!L$13/Vandløb!$C$3)*Vandløb!$C$6/(Vandløb!$C$4*Vandløb!$C$3))*COS(4*PI()*$B23/Vandløb!$C$3)+EXP(-(5*PI())*(5*PI())*(Vandløb!L$13/Vandløb!$C$3)*Vandløb!$C$6/(Vandløb!$C$4*Vandløb!$C$3))*COS(5*PI()*$B23/Vandløb!$C$3)+EXP(-(6*PI())*(6*PI())*(Vandløb!L$13/Vandløb!$C$3)*Vandløb!$C$6/(Vandløb!$C$4*Vandløb!$C$3))*COS(6*PI()*$B23/Vandløb!$C$3)+EXP(-(7*PI())*(7*PI())*(Vandløb!L$13/Vandløb!$C$3)*Vandløb!$C$6/(Vandløb!$C$4*Vandløb!$C$3))*COS(7*PI()*$B23/Vandløb!$C$3)+EXP(-(8*PI())*(8*PI())*(Vandløb!L$13/Vandløb!$C$3)*Vandløb!$C$6/(Vandløb!$C$4*Vandløb!$C$3))*COS(8*PI()*$B23/Vandløb!$C$3)+EXP(-(9*PI())*(9*PI())*(Vandløb!L$13/Vandløb!$C$3)*Vandløb!$C$6/(Vandløb!$C$4*Vandløb!$C$3))*COS(9*PI()*$B23/Vandløb!$C$3)+EXP(-(10*PI())*(10*PI())*(Vandløb!L$13/Vandløb!$C$3)*Vandløb!$C$6/(Vandløb!$C$4*Vandløb!$C$3))*COS(10*PI()*$B23/Vandløb!$C$3))*2+1)*Vandløb!$C$7*Vandløb!$C$8/(Vandløb!$C$5+Vandløb!$C$7))/Vandløb!$C$8)</f>
        <v>220.68808965437771</v>
      </c>
      <c r="L23" s="46">
        <f>1/((((+EXP(-(1*PI())*(1*PI())*(Vandløb!M$13/Vandløb!$C$3)*Vandløb!$C$6/(Vandløb!$C$4*Vandløb!$C$3))*COS(1*PI()*$B23/Vandløb!$C$3)+EXP(-(2*PI())*(2*PI())*(Vandløb!M$13/Vandløb!$C$3)*Vandløb!$C$6/(Vandløb!$C$4*Vandløb!$C$3))*COS(2*PI()*$B23/Vandløb!$C$3)+EXP(-(3*PI())*(3*PI())*(Vandløb!M$13/Vandløb!$C$3)*Vandløb!$C$6/(Vandløb!$C$4*Vandløb!$C$3))*COS(3*PI()*$B23/Vandløb!$C$3)+EXP(-(4*PI())*(4*PI())*(Vandløb!M$13/Vandløb!$C$3)*Vandløb!$C$6/(Vandløb!$C$4*Vandløb!$C$3))*COS(4*PI()*$B23/Vandløb!$C$3)+EXP(-(5*PI())*(5*PI())*(Vandløb!M$13/Vandløb!$C$3)*Vandløb!$C$6/(Vandløb!$C$4*Vandløb!$C$3))*COS(5*PI()*$B23/Vandløb!$C$3)+EXP(-(6*PI())*(6*PI())*(Vandløb!M$13/Vandløb!$C$3)*Vandløb!$C$6/(Vandløb!$C$4*Vandløb!$C$3))*COS(6*PI()*$B23/Vandløb!$C$3)+EXP(-(7*PI())*(7*PI())*(Vandløb!M$13/Vandløb!$C$3)*Vandløb!$C$6/(Vandløb!$C$4*Vandløb!$C$3))*COS(7*PI()*$B23/Vandløb!$C$3)+EXP(-(8*PI())*(8*PI())*(Vandløb!M$13/Vandløb!$C$3)*Vandløb!$C$6/(Vandløb!$C$4*Vandløb!$C$3))*COS(8*PI()*$B23/Vandløb!$C$3)+EXP(-(9*PI())*(9*PI())*(Vandløb!M$13/Vandløb!$C$3)*Vandløb!$C$6/(Vandløb!$C$4*Vandløb!$C$3))*COS(9*PI()*$B23/Vandløb!$C$3)+EXP(-(10*PI())*(10*PI())*(Vandløb!M$13/Vandløb!$C$3)*Vandløb!$C$6/(Vandløb!$C$4*Vandløb!$C$3))*COS(10*PI()*$B23/Vandløb!$C$3))*2+1)*Vandløb!$C$7*Vandløb!$C$8/(Vandløb!$C$5+Vandløb!$C$7))/Vandløb!$C$8)</f>
        <v>175.19729203347541</v>
      </c>
      <c r="M23" s="46">
        <f>1/((((+EXP(-(1*PI())*(1*PI())*(Vandløb!N$13/Vandløb!$C$3)*Vandløb!$C$6/(Vandløb!$C$4*Vandløb!$C$3))*COS(1*PI()*$B23/Vandløb!$C$3)+EXP(-(2*PI())*(2*PI())*(Vandløb!N$13/Vandløb!$C$3)*Vandløb!$C$6/(Vandløb!$C$4*Vandløb!$C$3))*COS(2*PI()*$B23/Vandløb!$C$3)+EXP(-(3*PI())*(3*PI())*(Vandløb!N$13/Vandløb!$C$3)*Vandløb!$C$6/(Vandløb!$C$4*Vandløb!$C$3))*COS(3*PI()*$B23/Vandløb!$C$3)+EXP(-(4*PI())*(4*PI())*(Vandløb!N$13/Vandløb!$C$3)*Vandløb!$C$6/(Vandløb!$C$4*Vandløb!$C$3))*COS(4*PI()*$B23/Vandløb!$C$3)+EXP(-(5*PI())*(5*PI())*(Vandløb!N$13/Vandløb!$C$3)*Vandløb!$C$6/(Vandløb!$C$4*Vandløb!$C$3))*COS(5*PI()*$B23/Vandløb!$C$3)+EXP(-(6*PI())*(6*PI())*(Vandløb!N$13/Vandløb!$C$3)*Vandløb!$C$6/(Vandløb!$C$4*Vandløb!$C$3))*COS(6*PI()*$B23/Vandløb!$C$3)+EXP(-(7*PI())*(7*PI())*(Vandløb!N$13/Vandløb!$C$3)*Vandløb!$C$6/(Vandløb!$C$4*Vandløb!$C$3))*COS(7*PI()*$B23/Vandløb!$C$3)+EXP(-(8*PI())*(8*PI())*(Vandløb!N$13/Vandløb!$C$3)*Vandløb!$C$6/(Vandløb!$C$4*Vandløb!$C$3))*COS(8*PI()*$B23/Vandløb!$C$3)+EXP(-(9*PI())*(9*PI())*(Vandløb!N$13/Vandløb!$C$3)*Vandløb!$C$6/(Vandløb!$C$4*Vandløb!$C$3))*COS(9*PI()*$B23/Vandløb!$C$3)+EXP(-(10*PI())*(10*PI())*(Vandløb!N$13/Vandløb!$C$3)*Vandløb!$C$6/(Vandløb!$C$4*Vandløb!$C$3))*COS(10*PI()*$B23/Vandløb!$C$3))*2+1)*Vandløb!$C$7*Vandløb!$C$8/(Vandløb!$C$5+Vandløb!$C$7))/Vandløb!$C$8)</f>
        <v>146.3809355513622</v>
      </c>
      <c r="N23" s="46">
        <f>1/((((+EXP(-(1*PI())*(1*PI())*(Vandløb!O$13/Vandløb!$C$3)*Vandløb!$C$6/(Vandløb!$C$4*Vandløb!$C$3))*COS(1*PI()*$B23/Vandløb!$C$3)+EXP(-(2*PI())*(2*PI())*(Vandløb!O$13/Vandløb!$C$3)*Vandløb!$C$6/(Vandløb!$C$4*Vandløb!$C$3))*COS(2*PI()*$B23/Vandløb!$C$3)+EXP(-(3*PI())*(3*PI())*(Vandløb!O$13/Vandløb!$C$3)*Vandløb!$C$6/(Vandløb!$C$4*Vandløb!$C$3))*COS(3*PI()*$B23/Vandløb!$C$3)+EXP(-(4*PI())*(4*PI())*(Vandløb!O$13/Vandløb!$C$3)*Vandløb!$C$6/(Vandløb!$C$4*Vandløb!$C$3))*COS(4*PI()*$B23/Vandløb!$C$3)+EXP(-(5*PI())*(5*PI())*(Vandløb!O$13/Vandløb!$C$3)*Vandløb!$C$6/(Vandløb!$C$4*Vandløb!$C$3))*COS(5*PI()*$B23/Vandløb!$C$3)+EXP(-(6*PI())*(6*PI())*(Vandløb!O$13/Vandløb!$C$3)*Vandløb!$C$6/(Vandløb!$C$4*Vandløb!$C$3))*COS(6*PI()*$B23/Vandløb!$C$3)+EXP(-(7*PI())*(7*PI())*(Vandløb!O$13/Vandløb!$C$3)*Vandløb!$C$6/(Vandløb!$C$4*Vandløb!$C$3))*COS(7*PI()*$B23/Vandløb!$C$3)+EXP(-(8*PI())*(8*PI())*(Vandløb!O$13/Vandløb!$C$3)*Vandløb!$C$6/(Vandløb!$C$4*Vandløb!$C$3))*COS(8*PI()*$B23/Vandløb!$C$3)+EXP(-(9*PI())*(9*PI())*(Vandløb!O$13/Vandløb!$C$3)*Vandløb!$C$6/(Vandløb!$C$4*Vandløb!$C$3))*COS(9*PI()*$B23/Vandløb!$C$3)+EXP(-(10*PI())*(10*PI())*(Vandløb!O$13/Vandløb!$C$3)*Vandløb!$C$6/(Vandløb!$C$4*Vandløb!$C$3))*COS(10*PI()*$B23/Vandløb!$C$3))*2+1)*Vandløb!$C$7*Vandløb!$C$8/(Vandløb!$C$5+Vandløb!$C$7))/Vandløb!$C$8)</f>
        <v>126.89228146745945</v>
      </c>
      <c r="O23" s="46">
        <f>1/((((+EXP(-(1*PI())*(1*PI())*(Vandløb!P$13/Vandløb!$C$3)*Vandløb!$C$6/(Vandløb!$C$4*Vandløb!$C$3))*COS(1*PI()*$B23/Vandløb!$C$3)+EXP(-(2*PI())*(2*PI())*(Vandløb!P$13/Vandløb!$C$3)*Vandløb!$C$6/(Vandløb!$C$4*Vandløb!$C$3))*COS(2*PI()*$B23/Vandløb!$C$3)+EXP(-(3*PI())*(3*PI())*(Vandløb!P$13/Vandløb!$C$3)*Vandløb!$C$6/(Vandløb!$C$4*Vandløb!$C$3))*COS(3*PI()*$B23/Vandløb!$C$3)+EXP(-(4*PI())*(4*PI())*(Vandløb!P$13/Vandløb!$C$3)*Vandløb!$C$6/(Vandløb!$C$4*Vandløb!$C$3))*COS(4*PI()*$B23/Vandløb!$C$3)+EXP(-(5*PI())*(5*PI())*(Vandløb!P$13/Vandløb!$C$3)*Vandløb!$C$6/(Vandløb!$C$4*Vandløb!$C$3))*COS(5*PI()*$B23/Vandløb!$C$3)+EXP(-(6*PI())*(6*PI())*(Vandløb!P$13/Vandløb!$C$3)*Vandløb!$C$6/(Vandløb!$C$4*Vandløb!$C$3))*COS(6*PI()*$B23/Vandløb!$C$3)+EXP(-(7*PI())*(7*PI())*(Vandløb!P$13/Vandløb!$C$3)*Vandløb!$C$6/(Vandløb!$C$4*Vandløb!$C$3))*COS(7*PI()*$B23/Vandløb!$C$3)+EXP(-(8*PI())*(8*PI())*(Vandløb!P$13/Vandløb!$C$3)*Vandløb!$C$6/(Vandløb!$C$4*Vandløb!$C$3))*COS(8*PI()*$B23/Vandløb!$C$3)+EXP(-(9*PI())*(9*PI())*(Vandløb!P$13/Vandløb!$C$3)*Vandløb!$C$6/(Vandløb!$C$4*Vandløb!$C$3))*COS(9*PI()*$B23/Vandløb!$C$3)+EXP(-(10*PI())*(10*PI())*(Vandløb!P$13/Vandløb!$C$3)*Vandløb!$C$6/(Vandløb!$C$4*Vandløb!$C$3))*COS(10*PI()*$B23/Vandløb!$C$3))*2+1)*Vandløb!$C$7*Vandløb!$C$8/(Vandløb!$C$5+Vandløb!$C$7))/Vandløb!$C$8)</f>
        <v>113.04580520698173</v>
      </c>
      <c r="P23" s="46">
        <f>1/((((+EXP(-(1*PI())*(1*PI())*(Vandløb!Q$13/Vandløb!$C$3)*Vandløb!$C$6/(Vandløb!$C$4*Vandløb!$C$3))*COS(1*PI()*$B23/Vandløb!$C$3)+EXP(-(2*PI())*(2*PI())*(Vandløb!Q$13/Vandløb!$C$3)*Vandløb!$C$6/(Vandløb!$C$4*Vandløb!$C$3))*COS(2*PI()*$B23/Vandløb!$C$3)+EXP(-(3*PI())*(3*PI())*(Vandløb!Q$13/Vandløb!$C$3)*Vandløb!$C$6/(Vandløb!$C$4*Vandløb!$C$3))*COS(3*PI()*$B23/Vandløb!$C$3)+EXP(-(4*PI())*(4*PI())*(Vandløb!Q$13/Vandløb!$C$3)*Vandløb!$C$6/(Vandløb!$C$4*Vandløb!$C$3))*COS(4*PI()*$B23/Vandløb!$C$3)+EXP(-(5*PI())*(5*PI())*(Vandløb!Q$13/Vandløb!$C$3)*Vandløb!$C$6/(Vandløb!$C$4*Vandløb!$C$3))*COS(5*PI()*$B23/Vandløb!$C$3)+EXP(-(6*PI())*(6*PI())*(Vandløb!Q$13/Vandløb!$C$3)*Vandløb!$C$6/(Vandløb!$C$4*Vandløb!$C$3))*COS(6*PI()*$B23/Vandløb!$C$3)+EXP(-(7*PI())*(7*PI())*(Vandløb!Q$13/Vandløb!$C$3)*Vandløb!$C$6/(Vandløb!$C$4*Vandløb!$C$3))*COS(7*PI()*$B23/Vandløb!$C$3)+EXP(-(8*PI())*(8*PI())*(Vandløb!Q$13/Vandløb!$C$3)*Vandløb!$C$6/(Vandløb!$C$4*Vandløb!$C$3))*COS(8*PI()*$B23/Vandløb!$C$3)+EXP(-(9*PI())*(9*PI())*(Vandløb!Q$13/Vandløb!$C$3)*Vandløb!$C$6/(Vandløb!$C$4*Vandløb!$C$3))*COS(9*PI()*$B23/Vandløb!$C$3)+EXP(-(10*PI())*(10*PI())*(Vandløb!Q$13/Vandløb!$C$3)*Vandløb!$C$6/(Vandløb!$C$4*Vandløb!$C$3))*COS(10*PI()*$B23/Vandløb!$C$3))*2+1)*Vandløb!$C$7*Vandløb!$C$8/(Vandløb!$C$5+Vandløb!$C$7))/Vandløb!$C$8)</f>
        <v>102.82557209190912</v>
      </c>
      <c r="Q23" s="46">
        <f>1/((((+EXP(-(1*PI())*(1*PI())*(Vandløb!R$13/Vandløb!$C$3)*Vandløb!$C$6/(Vandløb!$C$4*Vandløb!$C$3))*COS(1*PI()*$B23/Vandløb!$C$3)+EXP(-(2*PI())*(2*PI())*(Vandløb!R$13/Vandløb!$C$3)*Vandløb!$C$6/(Vandløb!$C$4*Vandløb!$C$3))*COS(2*PI()*$B23/Vandløb!$C$3)+EXP(-(3*PI())*(3*PI())*(Vandløb!R$13/Vandløb!$C$3)*Vandløb!$C$6/(Vandløb!$C$4*Vandløb!$C$3))*COS(3*PI()*$B23/Vandløb!$C$3)+EXP(-(4*PI())*(4*PI())*(Vandløb!R$13/Vandløb!$C$3)*Vandløb!$C$6/(Vandløb!$C$4*Vandløb!$C$3))*COS(4*PI()*$B23/Vandløb!$C$3)+EXP(-(5*PI())*(5*PI())*(Vandløb!R$13/Vandløb!$C$3)*Vandløb!$C$6/(Vandløb!$C$4*Vandløb!$C$3))*COS(5*PI()*$B23/Vandløb!$C$3)+EXP(-(6*PI())*(6*PI())*(Vandløb!R$13/Vandløb!$C$3)*Vandløb!$C$6/(Vandløb!$C$4*Vandløb!$C$3))*COS(6*PI()*$B23/Vandløb!$C$3)+EXP(-(7*PI())*(7*PI())*(Vandløb!R$13/Vandløb!$C$3)*Vandløb!$C$6/(Vandløb!$C$4*Vandløb!$C$3))*COS(7*PI()*$B23/Vandløb!$C$3)+EXP(-(8*PI())*(8*PI())*(Vandløb!R$13/Vandløb!$C$3)*Vandløb!$C$6/(Vandløb!$C$4*Vandløb!$C$3))*COS(8*PI()*$B23/Vandløb!$C$3)+EXP(-(9*PI())*(9*PI())*(Vandløb!R$13/Vandløb!$C$3)*Vandløb!$C$6/(Vandløb!$C$4*Vandløb!$C$3))*COS(9*PI()*$B23/Vandløb!$C$3)+EXP(-(10*PI())*(10*PI())*(Vandløb!R$13/Vandløb!$C$3)*Vandløb!$C$6/(Vandløb!$C$4*Vandløb!$C$3))*COS(10*PI()*$B23/Vandløb!$C$3))*2+1)*Vandløb!$C$7*Vandløb!$C$8/(Vandløb!$C$5+Vandløb!$C$7))/Vandløb!$C$8)</f>
        <v>95.051139403180073</v>
      </c>
      <c r="R23" s="46">
        <f>1/((((+EXP(-(1*PI())*(1*PI())*(Vandløb!S$13/Vandløb!$C$3)*Vandløb!$C$6/(Vandløb!$C$4*Vandløb!$C$3))*COS(1*PI()*$B23/Vandløb!$C$3)+EXP(-(2*PI())*(2*PI())*(Vandløb!S$13/Vandløb!$C$3)*Vandløb!$C$6/(Vandløb!$C$4*Vandløb!$C$3))*COS(2*PI()*$B23/Vandløb!$C$3)+EXP(-(3*PI())*(3*PI())*(Vandløb!S$13/Vandløb!$C$3)*Vandløb!$C$6/(Vandløb!$C$4*Vandløb!$C$3))*COS(3*PI()*$B23/Vandløb!$C$3)+EXP(-(4*PI())*(4*PI())*(Vandløb!S$13/Vandløb!$C$3)*Vandløb!$C$6/(Vandløb!$C$4*Vandløb!$C$3))*COS(4*PI()*$B23/Vandløb!$C$3)+EXP(-(5*PI())*(5*PI())*(Vandløb!S$13/Vandløb!$C$3)*Vandløb!$C$6/(Vandløb!$C$4*Vandløb!$C$3))*COS(5*PI()*$B23/Vandløb!$C$3)+EXP(-(6*PI())*(6*PI())*(Vandløb!S$13/Vandløb!$C$3)*Vandløb!$C$6/(Vandløb!$C$4*Vandløb!$C$3))*COS(6*PI()*$B23/Vandløb!$C$3)+EXP(-(7*PI())*(7*PI())*(Vandløb!S$13/Vandløb!$C$3)*Vandløb!$C$6/(Vandløb!$C$4*Vandløb!$C$3))*COS(7*PI()*$B23/Vandløb!$C$3)+EXP(-(8*PI())*(8*PI())*(Vandløb!S$13/Vandløb!$C$3)*Vandløb!$C$6/(Vandløb!$C$4*Vandløb!$C$3))*COS(8*PI()*$B23/Vandløb!$C$3)+EXP(-(9*PI())*(9*PI())*(Vandløb!S$13/Vandløb!$C$3)*Vandløb!$C$6/(Vandløb!$C$4*Vandløb!$C$3))*COS(9*PI()*$B23/Vandløb!$C$3)+EXP(-(10*PI())*(10*PI())*(Vandløb!S$13/Vandløb!$C$3)*Vandløb!$C$6/(Vandløb!$C$4*Vandløb!$C$3))*COS(10*PI()*$B23/Vandløb!$C$3))*2+1)*Vandløb!$C$7*Vandløb!$C$8/(Vandløb!$C$5+Vandløb!$C$7))/Vandløb!$C$8)</f>
        <v>88.992229023008093</v>
      </c>
      <c r="S23" s="46">
        <f>1/((((+EXP(-(1*PI())*(1*PI())*(Vandløb!T$13/Vandløb!$C$3)*Vandløb!$C$6/(Vandløb!$C$4*Vandløb!$C$3))*COS(1*PI()*$B23/Vandløb!$C$3)+EXP(-(2*PI())*(2*PI())*(Vandløb!T$13/Vandløb!$C$3)*Vandløb!$C$6/(Vandløb!$C$4*Vandløb!$C$3))*COS(2*PI()*$B23/Vandløb!$C$3)+EXP(-(3*PI())*(3*PI())*(Vandløb!T$13/Vandløb!$C$3)*Vandløb!$C$6/(Vandløb!$C$4*Vandløb!$C$3))*COS(3*PI()*$B23/Vandløb!$C$3)+EXP(-(4*PI())*(4*PI())*(Vandløb!T$13/Vandløb!$C$3)*Vandløb!$C$6/(Vandløb!$C$4*Vandløb!$C$3))*COS(4*PI()*$B23/Vandløb!$C$3)+EXP(-(5*PI())*(5*PI())*(Vandløb!T$13/Vandløb!$C$3)*Vandløb!$C$6/(Vandløb!$C$4*Vandløb!$C$3))*COS(5*PI()*$B23/Vandløb!$C$3)+EXP(-(6*PI())*(6*PI())*(Vandløb!T$13/Vandløb!$C$3)*Vandløb!$C$6/(Vandløb!$C$4*Vandløb!$C$3))*COS(6*PI()*$B23/Vandløb!$C$3)+EXP(-(7*PI())*(7*PI())*(Vandløb!T$13/Vandløb!$C$3)*Vandløb!$C$6/(Vandløb!$C$4*Vandløb!$C$3))*COS(7*PI()*$B23/Vandløb!$C$3)+EXP(-(8*PI())*(8*PI())*(Vandløb!T$13/Vandløb!$C$3)*Vandløb!$C$6/(Vandløb!$C$4*Vandløb!$C$3))*COS(8*PI()*$B23/Vandløb!$C$3)+EXP(-(9*PI())*(9*PI())*(Vandløb!T$13/Vandløb!$C$3)*Vandløb!$C$6/(Vandløb!$C$4*Vandløb!$C$3))*COS(9*PI()*$B23/Vandløb!$C$3)+EXP(-(10*PI())*(10*PI())*(Vandløb!T$13/Vandløb!$C$3)*Vandløb!$C$6/(Vandløb!$C$4*Vandløb!$C$3))*COS(10*PI()*$B23/Vandløb!$C$3))*2+1)*Vandløb!$C$7*Vandløb!$C$8/(Vandløb!$C$5+Vandløb!$C$7))/Vandløb!$C$8)</f>
        <v>84.176147463347405</v>
      </c>
      <c r="T23" s="46">
        <f>1/((((+EXP(-(1*PI())*(1*PI())*(Vandløb!U$13/Vandløb!$C$3)*Vandløb!$C$6/(Vandløb!$C$4*Vandløb!$C$3))*COS(1*PI()*$B23/Vandløb!$C$3)+EXP(-(2*PI())*(2*PI())*(Vandløb!U$13/Vandløb!$C$3)*Vandløb!$C$6/(Vandløb!$C$4*Vandløb!$C$3))*COS(2*PI()*$B23/Vandløb!$C$3)+EXP(-(3*PI())*(3*PI())*(Vandløb!U$13/Vandløb!$C$3)*Vandløb!$C$6/(Vandløb!$C$4*Vandløb!$C$3))*COS(3*PI()*$B23/Vandløb!$C$3)+EXP(-(4*PI())*(4*PI())*(Vandløb!U$13/Vandløb!$C$3)*Vandløb!$C$6/(Vandløb!$C$4*Vandløb!$C$3))*COS(4*PI()*$B23/Vandløb!$C$3)+EXP(-(5*PI())*(5*PI())*(Vandløb!U$13/Vandløb!$C$3)*Vandløb!$C$6/(Vandløb!$C$4*Vandløb!$C$3))*COS(5*PI()*$B23/Vandløb!$C$3)+EXP(-(6*PI())*(6*PI())*(Vandløb!U$13/Vandløb!$C$3)*Vandløb!$C$6/(Vandløb!$C$4*Vandløb!$C$3))*COS(6*PI()*$B23/Vandløb!$C$3)+EXP(-(7*PI())*(7*PI())*(Vandløb!U$13/Vandløb!$C$3)*Vandløb!$C$6/(Vandløb!$C$4*Vandløb!$C$3))*COS(7*PI()*$B23/Vandløb!$C$3)+EXP(-(8*PI())*(8*PI())*(Vandløb!U$13/Vandløb!$C$3)*Vandløb!$C$6/(Vandløb!$C$4*Vandløb!$C$3))*COS(8*PI()*$B23/Vandløb!$C$3)+EXP(-(9*PI())*(9*PI())*(Vandløb!U$13/Vandløb!$C$3)*Vandløb!$C$6/(Vandløb!$C$4*Vandløb!$C$3))*COS(9*PI()*$B23/Vandløb!$C$3)+EXP(-(10*PI())*(10*PI())*(Vandløb!U$13/Vandløb!$C$3)*Vandløb!$C$6/(Vandløb!$C$4*Vandløb!$C$3))*COS(10*PI()*$B23/Vandløb!$C$3))*2+1)*Vandløb!$C$7*Vandløb!$C$8/(Vandløb!$C$5+Vandløb!$C$7))/Vandløb!$C$8)</f>
        <v>80.285126240344027</v>
      </c>
      <c r="U23" s="46">
        <f>1/((((+EXP(-(1*PI())*(1*PI())*(Vandløb!V$13/Vandløb!$C$3)*Vandløb!$C$6/(Vandløb!$C$4*Vandløb!$C$3))*COS(1*PI()*$B23/Vandløb!$C$3)+EXP(-(2*PI())*(2*PI())*(Vandløb!V$13/Vandløb!$C$3)*Vandløb!$C$6/(Vandløb!$C$4*Vandløb!$C$3))*COS(2*PI()*$B23/Vandløb!$C$3)+EXP(-(3*PI())*(3*PI())*(Vandløb!V$13/Vandløb!$C$3)*Vandløb!$C$6/(Vandløb!$C$4*Vandløb!$C$3))*COS(3*PI()*$B23/Vandløb!$C$3)+EXP(-(4*PI())*(4*PI())*(Vandløb!V$13/Vandløb!$C$3)*Vandløb!$C$6/(Vandløb!$C$4*Vandløb!$C$3))*COS(4*PI()*$B23/Vandløb!$C$3)+EXP(-(5*PI())*(5*PI())*(Vandløb!V$13/Vandløb!$C$3)*Vandløb!$C$6/(Vandløb!$C$4*Vandløb!$C$3))*COS(5*PI()*$B23/Vandløb!$C$3)+EXP(-(6*PI())*(6*PI())*(Vandløb!V$13/Vandløb!$C$3)*Vandløb!$C$6/(Vandløb!$C$4*Vandløb!$C$3))*COS(6*PI()*$B23/Vandløb!$C$3)+EXP(-(7*PI())*(7*PI())*(Vandløb!V$13/Vandløb!$C$3)*Vandløb!$C$6/(Vandløb!$C$4*Vandløb!$C$3))*COS(7*PI()*$B23/Vandløb!$C$3)+EXP(-(8*PI())*(8*PI())*(Vandløb!V$13/Vandløb!$C$3)*Vandløb!$C$6/(Vandløb!$C$4*Vandløb!$C$3))*COS(8*PI()*$B23/Vandløb!$C$3)+EXP(-(9*PI())*(9*PI())*(Vandløb!V$13/Vandløb!$C$3)*Vandløb!$C$6/(Vandløb!$C$4*Vandløb!$C$3))*COS(9*PI()*$B23/Vandløb!$C$3)+EXP(-(10*PI())*(10*PI())*(Vandløb!V$13/Vandløb!$C$3)*Vandløb!$C$6/(Vandløb!$C$4*Vandløb!$C$3))*COS(10*PI()*$B23/Vandløb!$C$3))*2+1)*Vandløb!$C$7*Vandløb!$C$8/(Vandløb!$C$5+Vandløb!$C$7))/Vandløb!$C$8)</f>
        <v>77.098571870754526</v>
      </c>
      <c r="V23" s="46">
        <f>1/((((+EXP(-(1*PI())*(1*PI())*(Vandløb!W$13/Vandløb!$C$3)*Vandløb!$C$6/(Vandløb!$C$4*Vandløb!$C$3))*COS(1*PI()*$B23/Vandløb!$C$3)+EXP(-(2*PI())*(2*PI())*(Vandløb!W$13/Vandløb!$C$3)*Vandløb!$C$6/(Vandløb!$C$4*Vandløb!$C$3))*COS(2*PI()*$B23/Vandløb!$C$3)+EXP(-(3*PI())*(3*PI())*(Vandløb!W$13/Vandløb!$C$3)*Vandløb!$C$6/(Vandløb!$C$4*Vandløb!$C$3))*COS(3*PI()*$B23/Vandløb!$C$3)+EXP(-(4*PI())*(4*PI())*(Vandløb!W$13/Vandløb!$C$3)*Vandløb!$C$6/(Vandløb!$C$4*Vandløb!$C$3))*COS(4*PI()*$B23/Vandløb!$C$3)+EXP(-(5*PI())*(5*PI())*(Vandløb!W$13/Vandløb!$C$3)*Vandløb!$C$6/(Vandløb!$C$4*Vandløb!$C$3))*COS(5*PI()*$B23/Vandløb!$C$3)+EXP(-(6*PI())*(6*PI())*(Vandløb!W$13/Vandløb!$C$3)*Vandløb!$C$6/(Vandløb!$C$4*Vandløb!$C$3))*COS(6*PI()*$B23/Vandløb!$C$3)+EXP(-(7*PI())*(7*PI())*(Vandløb!W$13/Vandløb!$C$3)*Vandløb!$C$6/(Vandløb!$C$4*Vandløb!$C$3))*COS(7*PI()*$B23/Vandløb!$C$3)+EXP(-(8*PI())*(8*PI())*(Vandløb!W$13/Vandløb!$C$3)*Vandløb!$C$6/(Vandløb!$C$4*Vandløb!$C$3))*COS(8*PI()*$B23/Vandløb!$C$3)+EXP(-(9*PI())*(9*PI())*(Vandløb!W$13/Vandløb!$C$3)*Vandløb!$C$6/(Vandløb!$C$4*Vandløb!$C$3))*COS(9*PI()*$B23/Vandløb!$C$3)+EXP(-(10*PI())*(10*PI())*(Vandløb!W$13/Vandløb!$C$3)*Vandløb!$C$6/(Vandløb!$C$4*Vandløb!$C$3))*COS(10*PI()*$B23/Vandløb!$C$3))*2+1)*Vandløb!$C$7*Vandløb!$C$8/(Vandløb!$C$5+Vandløb!$C$7))/Vandløb!$C$8)</f>
        <v>74.459065827253724</v>
      </c>
      <c r="W23" s="46">
        <f>1/((((+EXP(-(1*PI())*(1*PI())*(Vandløb!X$13/Vandløb!$C$3)*Vandløb!$C$6/(Vandløb!$C$4*Vandløb!$C$3))*COS(1*PI()*$B23/Vandløb!$C$3)+EXP(-(2*PI())*(2*PI())*(Vandløb!X$13/Vandløb!$C$3)*Vandløb!$C$6/(Vandløb!$C$4*Vandløb!$C$3))*COS(2*PI()*$B23/Vandløb!$C$3)+EXP(-(3*PI())*(3*PI())*(Vandløb!X$13/Vandløb!$C$3)*Vandløb!$C$6/(Vandløb!$C$4*Vandløb!$C$3))*COS(3*PI()*$B23/Vandløb!$C$3)+EXP(-(4*PI())*(4*PI())*(Vandløb!X$13/Vandløb!$C$3)*Vandløb!$C$6/(Vandløb!$C$4*Vandløb!$C$3))*COS(4*PI()*$B23/Vandløb!$C$3)+EXP(-(5*PI())*(5*PI())*(Vandløb!X$13/Vandløb!$C$3)*Vandløb!$C$6/(Vandløb!$C$4*Vandløb!$C$3))*COS(5*PI()*$B23/Vandløb!$C$3)+EXP(-(6*PI())*(6*PI())*(Vandløb!X$13/Vandløb!$C$3)*Vandløb!$C$6/(Vandløb!$C$4*Vandløb!$C$3))*COS(6*PI()*$B23/Vandløb!$C$3)+EXP(-(7*PI())*(7*PI())*(Vandløb!X$13/Vandløb!$C$3)*Vandløb!$C$6/(Vandløb!$C$4*Vandløb!$C$3))*COS(7*PI()*$B23/Vandløb!$C$3)+EXP(-(8*PI())*(8*PI())*(Vandløb!X$13/Vandløb!$C$3)*Vandløb!$C$6/(Vandløb!$C$4*Vandløb!$C$3))*COS(8*PI()*$B23/Vandløb!$C$3)+EXP(-(9*PI())*(9*PI())*(Vandløb!X$13/Vandløb!$C$3)*Vandløb!$C$6/(Vandløb!$C$4*Vandløb!$C$3))*COS(9*PI()*$B23/Vandløb!$C$3)+EXP(-(10*PI())*(10*PI())*(Vandløb!X$13/Vandløb!$C$3)*Vandløb!$C$6/(Vandløb!$C$4*Vandløb!$C$3))*COS(10*PI()*$B23/Vandløb!$C$3))*2+1)*Vandløb!$C$7*Vandløb!$C$8/(Vandløb!$C$5+Vandløb!$C$7))/Vandløb!$C$8)</f>
        <v>72.251550721711254</v>
      </c>
      <c r="X23" s="46">
        <f>1/((((+EXP(-(1*PI())*(1*PI())*(Vandløb!Y$13/Vandløb!$C$3)*Vandløb!$C$6/(Vandløb!$C$4*Vandløb!$C$3))*COS(1*PI()*$B23/Vandløb!$C$3)+EXP(-(2*PI())*(2*PI())*(Vandløb!Y$13/Vandløb!$C$3)*Vandløb!$C$6/(Vandløb!$C$4*Vandløb!$C$3))*COS(2*PI()*$B23/Vandløb!$C$3)+EXP(-(3*PI())*(3*PI())*(Vandløb!Y$13/Vandløb!$C$3)*Vandløb!$C$6/(Vandløb!$C$4*Vandløb!$C$3))*COS(3*PI()*$B23/Vandløb!$C$3)+EXP(-(4*PI())*(4*PI())*(Vandløb!Y$13/Vandløb!$C$3)*Vandløb!$C$6/(Vandløb!$C$4*Vandløb!$C$3))*COS(4*PI()*$B23/Vandløb!$C$3)+EXP(-(5*PI())*(5*PI())*(Vandløb!Y$13/Vandløb!$C$3)*Vandløb!$C$6/(Vandløb!$C$4*Vandløb!$C$3))*COS(5*PI()*$B23/Vandløb!$C$3)+EXP(-(6*PI())*(6*PI())*(Vandløb!Y$13/Vandløb!$C$3)*Vandløb!$C$6/(Vandløb!$C$4*Vandløb!$C$3))*COS(6*PI()*$B23/Vandløb!$C$3)+EXP(-(7*PI())*(7*PI())*(Vandløb!Y$13/Vandløb!$C$3)*Vandløb!$C$6/(Vandløb!$C$4*Vandløb!$C$3))*COS(7*PI()*$B23/Vandløb!$C$3)+EXP(-(8*PI())*(8*PI())*(Vandløb!Y$13/Vandløb!$C$3)*Vandløb!$C$6/(Vandløb!$C$4*Vandløb!$C$3))*COS(8*PI()*$B23/Vandløb!$C$3)+EXP(-(9*PI())*(9*PI())*(Vandløb!Y$13/Vandløb!$C$3)*Vandløb!$C$6/(Vandløb!$C$4*Vandløb!$C$3))*COS(9*PI()*$B23/Vandløb!$C$3)+EXP(-(10*PI())*(10*PI())*(Vandløb!Y$13/Vandløb!$C$3)*Vandløb!$C$6/(Vandløb!$C$4*Vandløb!$C$3))*COS(10*PI()*$B23/Vandløb!$C$3))*2+1)*Vandløb!$C$7*Vandløb!$C$8/(Vandløb!$C$5+Vandløb!$C$7))/Vandløb!$C$8)</f>
        <v>70.390150795316089</v>
      </c>
      <c r="Y23" s="46">
        <f>1/((((+EXP(-(1*PI())*(1*PI())*(Vandløb!Z$13/Vandløb!$C$3)*Vandløb!$C$6/(Vandløb!$C$4*Vandløb!$C$3))*COS(1*PI()*$B23/Vandløb!$C$3)+EXP(-(2*PI())*(2*PI())*(Vandløb!Z$13/Vandløb!$C$3)*Vandløb!$C$6/(Vandløb!$C$4*Vandløb!$C$3))*COS(2*PI()*$B23/Vandløb!$C$3)+EXP(-(3*PI())*(3*PI())*(Vandløb!Z$13/Vandløb!$C$3)*Vandløb!$C$6/(Vandløb!$C$4*Vandløb!$C$3))*COS(3*PI()*$B23/Vandløb!$C$3)+EXP(-(4*PI())*(4*PI())*(Vandløb!Z$13/Vandløb!$C$3)*Vandløb!$C$6/(Vandløb!$C$4*Vandløb!$C$3))*COS(4*PI()*$B23/Vandløb!$C$3)+EXP(-(5*PI())*(5*PI())*(Vandløb!Z$13/Vandløb!$C$3)*Vandløb!$C$6/(Vandløb!$C$4*Vandløb!$C$3))*COS(5*PI()*$B23/Vandløb!$C$3)+EXP(-(6*PI())*(6*PI())*(Vandløb!Z$13/Vandløb!$C$3)*Vandløb!$C$6/(Vandløb!$C$4*Vandløb!$C$3))*COS(6*PI()*$B23/Vandløb!$C$3)+EXP(-(7*PI())*(7*PI())*(Vandløb!Z$13/Vandløb!$C$3)*Vandløb!$C$6/(Vandløb!$C$4*Vandløb!$C$3))*COS(7*PI()*$B23/Vandløb!$C$3)+EXP(-(8*PI())*(8*PI())*(Vandløb!Z$13/Vandløb!$C$3)*Vandløb!$C$6/(Vandløb!$C$4*Vandløb!$C$3))*COS(8*PI()*$B23/Vandløb!$C$3)+EXP(-(9*PI())*(9*PI())*(Vandløb!Z$13/Vandløb!$C$3)*Vandløb!$C$6/(Vandløb!$C$4*Vandløb!$C$3))*COS(9*PI()*$B23/Vandløb!$C$3)+EXP(-(10*PI())*(10*PI())*(Vandløb!Z$13/Vandløb!$C$3)*Vandløb!$C$6/(Vandløb!$C$4*Vandløb!$C$3))*COS(10*PI()*$B23/Vandløb!$C$3))*2+1)*Vandløb!$C$7*Vandløb!$C$8/(Vandløb!$C$5+Vandløb!$C$7))/Vandløb!$C$8)</f>
        <v>68.809576289809527</v>
      </c>
      <c r="Z23" s="46">
        <f>1/((((+EXP(-(1*PI())*(1*PI())*(Vandløb!AA$13/Vandløb!$C$3)*Vandløb!$C$6/(Vandløb!$C$4*Vandløb!$C$3))*COS(1*PI()*$B23/Vandløb!$C$3)+EXP(-(2*PI())*(2*PI())*(Vandløb!AA$13/Vandløb!$C$3)*Vandløb!$C$6/(Vandløb!$C$4*Vandløb!$C$3))*COS(2*PI()*$B23/Vandløb!$C$3)+EXP(-(3*PI())*(3*PI())*(Vandløb!AA$13/Vandløb!$C$3)*Vandløb!$C$6/(Vandløb!$C$4*Vandløb!$C$3))*COS(3*PI()*$B23/Vandløb!$C$3)+EXP(-(4*PI())*(4*PI())*(Vandløb!AA$13/Vandløb!$C$3)*Vandløb!$C$6/(Vandløb!$C$4*Vandløb!$C$3))*COS(4*PI()*$B23/Vandløb!$C$3)+EXP(-(5*PI())*(5*PI())*(Vandløb!AA$13/Vandløb!$C$3)*Vandløb!$C$6/(Vandløb!$C$4*Vandløb!$C$3))*COS(5*PI()*$B23/Vandløb!$C$3)+EXP(-(6*PI())*(6*PI())*(Vandløb!AA$13/Vandløb!$C$3)*Vandløb!$C$6/(Vandløb!$C$4*Vandløb!$C$3))*COS(6*PI()*$B23/Vandløb!$C$3)+EXP(-(7*PI())*(7*PI())*(Vandløb!AA$13/Vandløb!$C$3)*Vandløb!$C$6/(Vandløb!$C$4*Vandløb!$C$3))*COS(7*PI()*$B23/Vandløb!$C$3)+EXP(-(8*PI())*(8*PI())*(Vandløb!AA$13/Vandløb!$C$3)*Vandløb!$C$6/(Vandløb!$C$4*Vandløb!$C$3))*COS(8*PI()*$B23/Vandløb!$C$3)+EXP(-(9*PI())*(9*PI())*(Vandløb!AA$13/Vandløb!$C$3)*Vandløb!$C$6/(Vandløb!$C$4*Vandløb!$C$3))*COS(9*PI()*$B23/Vandløb!$C$3)+EXP(-(10*PI())*(10*PI())*(Vandløb!AA$13/Vandløb!$C$3)*Vandløb!$C$6/(Vandløb!$C$4*Vandløb!$C$3))*COS(10*PI()*$B23/Vandløb!$C$3))*2+1)*Vandløb!$C$7*Vandløb!$C$8/(Vandløb!$C$5+Vandløb!$C$7))/Vandløb!$C$8)</f>
        <v>67.459369431712901</v>
      </c>
      <c r="AA23" s="46">
        <f>1/((((+EXP(-(1*PI())*(1*PI())*(Vandløb!AB$13/Vandløb!$C$3)*Vandløb!$C$6/(Vandløb!$C$4*Vandløb!$C$3))*COS(1*PI()*$B23/Vandløb!$C$3)+EXP(-(2*PI())*(2*PI())*(Vandløb!AB$13/Vandløb!$C$3)*Vandløb!$C$6/(Vandløb!$C$4*Vandløb!$C$3))*COS(2*PI()*$B23/Vandløb!$C$3)+EXP(-(3*PI())*(3*PI())*(Vandløb!AB$13/Vandløb!$C$3)*Vandløb!$C$6/(Vandløb!$C$4*Vandløb!$C$3))*COS(3*PI()*$B23/Vandløb!$C$3)+EXP(-(4*PI())*(4*PI())*(Vandløb!AB$13/Vandløb!$C$3)*Vandløb!$C$6/(Vandløb!$C$4*Vandløb!$C$3))*COS(4*PI()*$B23/Vandløb!$C$3)+EXP(-(5*PI())*(5*PI())*(Vandløb!AB$13/Vandløb!$C$3)*Vandløb!$C$6/(Vandløb!$C$4*Vandløb!$C$3))*COS(5*PI()*$B23/Vandløb!$C$3)+EXP(-(6*PI())*(6*PI())*(Vandløb!AB$13/Vandløb!$C$3)*Vandløb!$C$6/(Vandløb!$C$4*Vandløb!$C$3))*COS(6*PI()*$B23/Vandløb!$C$3)+EXP(-(7*PI())*(7*PI())*(Vandløb!AB$13/Vandløb!$C$3)*Vandløb!$C$6/(Vandløb!$C$4*Vandløb!$C$3))*COS(7*PI()*$B23/Vandløb!$C$3)+EXP(-(8*PI())*(8*PI())*(Vandløb!AB$13/Vandløb!$C$3)*Vandløb!$C$6/(Vandløb!$C$4*Vandløb!$C$3))*COS(8*PI()*$B23/Vandløb!$C$3)+EXP(-(9*PI())*(9*PI())*(Vandløb!AB$13/Vandløb!$C$3)*Vandløb!$C$6/(Vandløb!$C$4*Vandløb!$C$3))*COS(9*PI()*$B23/Vandløb!$C$3)+EXP(-(10*PI())*(10*PI())*(Vandløb!AB$13/Vandløb!$C$3)*Vandløb!$C$6/(Vandløb!$C$4*Vandløb!$C$3))*COS(10*PI()*$B23/Vandløb!$C$3))*2+1)*Vandløb!$C$7*Vandløb!$C$8/(Vandløb!$C$5+Vandløb!$C$7))/Vandløb!$C$8)</f>
        <v>66.299962385564712</v>
      </c>
      <c r="AB23" s="47">
        <f>1/((((+EXP(-(1*PI())*(1*PI())*(Vandløb!AC$13/Vandløb!$C$3)*Vandløb!$C$6/(Vandløb!$C$4*Vandløb!$C$3))*COS(1*PI()*$B23/Vandløb!$C$3)+EXP(-(2*PI())*(2*PI())*(Vandløb!AC$13/Vandløb!$C$3)*Vandløb!$C$6/(Vandløb!$C$4*Vandløb!$C$3))*COS(2*PI()*$B23/Vandløb!$C$3)+EXP(-(3*PI())*(3*PI())*(Vandløb!AC$13/Vandløb!$C$3)*Vandløb!$C$6/(Vandløb!$C$4*Vandløb!$C$3))*COS(3*PI()*$B23/Vandløb!$C$3)+EXP(-(4*PI())*(4*PI())*(Vandløb!AC$13/Vandløb!$C$3)*Vandløb!$C$6/(Vandløb!$C$4*Vandløb!$C$3))*COS(4*PI()*$B23/Vandløb!$C$3)+EXP(-(5*PI())*(5*PI())*(Vandløb!AC$13/Vandløb!$C$3)*Vandløb!$C$6/(Vandløb!$C$4*Vandløb!$C$3))*COS(5*PI()*$B23/Vandløb!$C$3)+EXP(-(6*PI())*(6*PI())*(Vandløb!AC$13/Vandløb!$C$3)*Vandløb!$C$6/(Vandløb!$C$4*Vandløb!$C$3))*COS(6*PI()*$B23/Vandløb!$C$3)+EXP(-(7*PI())*(7*PI())*(Vandløb!AC$13/Vandløb!$C$3)*Vandløb!$C$6/(Vandløb!$C$4*Vandløb!$C$3))*COS(7*PI()*$B23/Vandløb!$C$3)+EXP(-(8*PI())*(8*PI())*(Vandløb!AC$13/Vandløb!$C$3)*Vandløb!$C$6/(Vandløb!$C$4*Vandløb!$C$3))*COS(8*PI()*$B23/Vandløb!$C$3)+EXP(-(9*PI())*(9*PI())*(Vandløb!AC$13/Vandløb!$C$3)*Vandløb!$C$6/(Vandløb!$C$4*Vandløb!$C$3))*COS(9*PI()*$B23/Vandløb!$C$3)+EXP(-(10*PI())*(10*PI())*(Vandløb!AC$13/Vandløb!$C$3)*Vandløb!$C$6/(Vandløb!$C$4*Vandløb!$C$3))*COS(10*PI()*$B23/Vandløb!$C$3))*2+1)*Vandløb!$C$7*Vandløb!$C$8/(Vandløb!$C$5+Vandløb!$C$7))/Vandløb!$C$8)</f>
        <v>65.299919994783139</v>
      </c>
    </row>
    <row r="24" spans="2:28" x14ac:dyDescent="0.2">
      <c r="B24" s="39">
        <f>Vandløb!$K$9*20</f>
        <v>8</v>
      </c>
      <c r="C24" s="48">
        <f>1/((((+EXP(-(1*PI())*(1*PI())*(Vandløb!D$13/Vandløb!$C$3)*Vandløb!$C$6/(Vandløb!$C$4*Vandløb!$C$3))*COS(1*PI()*$B24/Vandløb!$C$3)+EXP(-(2*PI())*(2*PI())*(Vandløb!D$13/Vandløb!$C$3)*Vandløb!$C$6/(Vandløb!$C$4*Vandløb!$C$3))*COS(2*PI()*$B24/Vandløb!$C$3)+EXP(-(3*PI())*(3*PI())*(Vandløb!D$13/Vandløb!$C$3)*Vandløb!$C$6/(Vandløb!$C$4*Vandløb!$C$3))*COS(3*PI()*$B24/Vandløb!$C$3)+EXP(-(4*PI())*(4*PI())*(Vandløb!D$13/Vandløb!$C$3)*Vandløb!$C$6/(Vandløb!$C$4*Vandløb!$C$3))*COS(4*PI()*$B24/Vandløb!$C$3)+EXP(-(5*PI())*(5*PI())*(Vandløb!D$13/Vandløb!$C$3)*Vandløb!$C$6/(Vandløb!$C$4*Vandløb!$C$3))*COS(5*PI()*$B24/Vandløb!$C$3)+EXP(-(6*PI())*(6*PI())*(Vandløb!D$13/Vandløb!$C$3)*Vandløb!$C$6/(Vandløb!$C$4*Vandløb!$C$3))*COS(6*PI()*$B24/Vandløb!$C$3)+EXP(-(7*PI())*(7*PI())*(Vandløb!D$13/Vandløb!$C$3)*Vandløb!$C$6/(Vandløb!$C$4*Vandløb!$C$3))*COS(7*PI()*$B24/Vandløb!$C$3)+EXP(-(8*PI())*(8*PI())*(Vandløb!D$13/Vandløb!$C$3)*Vandløb!$C$6/(Vandløb!$C$4*Vandløb!$C$3))*COS(8*PI()*$B24/Vandløb!$C$3)+EXP(-(9*PI())*(9*PI())*(Vandløb!D$13/Vandløb!$C$3)*Vandløb!$C$6/(Vandløb!$C$4*Vandløb!$C$3))*COS(9*PI()*$B24/Vandløb!$C$3)+EXP(-(10*PI())*(10*PI())*(Vandløb!D$13/Vandløb!$C$3)*Vandløb!$C$6/(Vandløb!$C$4*Vandløb!$C$3))*COS(10*PI()*$B24/Vandløb!$C$3))*2+1)*Vandløb!$C$7*Vandløb!$C$8/(Vandløb!$C$5+Vandløb!$C$7))/Vandløb!$C$8)</f>
        <v>40410.951226514873</v>
      </c>
      <c r="D24" s="49">
        <f>1/((((+EXP(-(1*PI())*(1*PI())*(Vandløb!E$13/Vandløb!$C$3)*Vandløb!$C$6/(Vandløb!$C$4*Vandløb!$C$3))*COS(1*PI()*$B24/Vandløb!$C$3)+EXP(-(2*PI())*(2*PI())*(Vandløb!E$13/Vandløb!$C$3)*Vandløb!$C$6/(Vandløb!$C$4*Vandløb!$C$3))*COS(2*PI()*$B24/Vandløb!$C$3)+EXP(-(3*PI())*(3*PI())*(Vandløb!E$13/Vandløb!$C$3)*Vandløb!$C$6/(Vandløb!$C$4*Vandløb!$C$3))*COS(3*PI()*$B24/Vandløb!$C$3)+EXP(-(4*PI())*(4*PI())*(Vandløb!E$13/Vandløb!$C$3)*Vandløb!$C$6/(Vandløb!$C$4*Vandløb!$C$3))*COS(4*PI()*$B24/Vandløb!$C$3)+EXP(-(5*PI())*(5*PI())*(Vandløb!E$13/Vandløb!$C$3)*Vandløb!$C$6/(Vandløb!$C$4*Vandløb!$C$3))*COS(5*PI()*$B24/Vandløb!$C$3)+EXP(-(6*PI())*(6*PI())*(Vandløb!E$13/Vandløb!$C$3)*Vandløb!$C$6/(Vandløb!$C$4*Vandløb!$C$3))*COS(6*PI()*$B24/Vandløb!$C$3)+EXP(-(7*PI())*(7*PI())*(Vandløb!E$13/Vandløb!$C$3)*Vandløb!$C$6/(Vandløb!$C$4*Vandløb!$C$3))*COS(7*PI()*$B24/Vandløb!$C$3)+EXP(-(8*PI())*(8*PI())*(Vandløb!E$13/Vandløb!$C$3)*Vandløb!$C$6/(Vandløb!$C$4*Vandløb!$C$3))*COS(8*PI()*$B24/Vandløb!$C$3)+EXP(-(9*PI())*(9*PI())*(Vandløb!E$13/Vandløb!$C$3)*Vandløb!$C$6/(Vandløb!$C$4*Vandløb!$C$3))*COS(9*PI()*$B24/Vandløb!$C$3)+EXP(-(10*PI())*(10*PI())*(Vandløb!E$13/Vandløb!$C$3)*Vandløb!$C$6/(Vandløb!$C$4*Vandløb!$C$3))*COS(10*PI()*$B24/Vandløb!$C$3))*2+1)*Vandløb!$C$7*Vandløb!$C$8/(Vandløb!$C$5+Vandløb!$C$7))/Vandløb!$C$8)</f>
        <v>37111602.981697418</v>
      </c>
      <c r="E24" s="49">
        <f>1/((((+EXP(-(1*PI())*(1*PI())*(Vandløb!F$13/Vandløb!$C$3)*Vandløb!$C$6/(Vandløb!$C$4*Vandløb!$C$3))*COS(1*PI()*$B24/Vandløb!$C$3)+EXP(-(2*PI())*(2*PI())*(Vandløb!F$13/Vandløb!$C$3)*Vandløb!$C$6/(Vandløb!$C$4*Vandløb!$C$3))*COS(2*PI()*$B24/Vandløb!$C$3)+EXP(-(3*PI())*(3*PI())*(Vandløb!F$13/Vandløb!$C$3)*Vandløb!$C$6/(Vandløb!$C$4*Vandløb!$C$3))*COS(3*PI()*$B24/Vandløb!$C$3)+EXP(-(4*PI())*(4*PI())*(Vandløb!F$13/Vandløb!$C$3)*Vandløb!$C$6/(Vandløb!$C$4*Vandløb!$C$3))*COS(4*PI()*$B24/Vandløb!$C$3)+EXP(-(5*PI())*(5*PI())*(Vandløb!F$13/Vandløb!$C$3)*Vandløb!$C$6/(Vandløb!$C$4*Vandløb!$C$3))*COS(5*PI()*$B24/Vandløb!$C$3)+EXP(-(6*PI())*(6*PI())*(Vandløb!F$13/Vandløb!$C$3)*Vandløb!$C$6/(Vandløb!$C$4*Vandløb!$C$3))*COS(6*PI()*$B24/Vandløb!$C$3)+EXP(-(7*PI())*(7*PI())*(Vandløb!F$13/Vandløb!$C$3)*Vandløb!$C$6/(Vandløb!$C$4*Vandløb!$C$3))*COS(7*PI()*$B24/Vandløb!$C$3)+EXP(-(8*PI())*(8*PI())*(Vandløb!F$13/Vandløb!$C$3)*Vandløb!$C$6/(Vandløb!$C$4*Vandløb!$C$3))*COS(8*PI()*$B24/Vandløb!$C$3)+EXP(-(9*PI())*(9*PI())*(Vandløb!F$13/Vandløb!$C$3)*Vandløb!$C$6/(Vandløb!$C$4*Vandløb!$C$3))*COS(9*PI()*$B24/Vandløb!$C$3)+EXP(-(10*PI())*(10*PI())*(Vandløb!F$13/Vandløb!$C$3)*Vandløb!$C$6/(Vandløb!$C$4*Vandløb!$C$3))*COS(10*PI()*$B24/Vandløb!$C$3))*2+1)*Vandløb!$C$7*Vandløb!$C$8/(Vandløb!$C$5+Vandløb!$C$7))/Vandløb!$C$8)</f>
        <v>338432.00162703381</v>
      </c>
      <c r="F24" s="49">
        <f>1/((((+EXP(-(1*PI())*(1*PI())*(Vandløb!G$13/Vandløb!$C$3)*Vandløb!$C$6/(Vandløb!$C$4*Vandløb!$C$3))*COS(1*PI()*$B24/Vandløb!$C$3)+EXP(-(2*PI())*(2*PI())*(Vandløb!G$13/Vandløb!$C$3)*Vandløb!$C$6/(Vandløb!$C$4*Vandløb!$C$3))*COS(2*PI()*$B24/Vandløb!$C$3)+EXP(-(3*PI())*(3*PI())*(Vandløb!G$13/Vandløb!$C$3)*Vandløb!$C$6/(Vandløb!$C$4*Vandløb!$C$3))*COS(3*PI()*$B24/Vandløb!$C$3)+EXP(-(4*PI())*(4*PI())*(Vandløb!G$13/Vandløb!$C$3)*Vandløb!$C$6/(Vandløb!$C$4*Vandløb!$C$3))*COS(4*PI()*$B24/Vandløb!$C$3)+EXP(-(5*PI())*(5*PI())*(Vandløb!G$13/Vandløb!$C$3)*Vandløb!$C$6/(Vandløb!$C$4*Vandløb!$C$3))*COS(5*PI()*$B24/Vandløb!$C$3)+EXP(-(6*PI())*(6*PI())*(Vandløb!G$13/Vandløb!$C$3)*Vandløb!$C$6/(Vandløb!$C$4*Vandløb!$C$3))*COS(6*PI()*$B24/Vandløb!$C$3)+EXP(-(7*PI())*(7*PI())*(Vandløb!G$13/Vandløb!$C$3)*Vandløb!$C$6/(Vandløb!$C$4*Vandløb!$C$3))*COS(7*PI()*$B24/Vandløb!$C$3)+EXP(-(8*PI())*(8*PI())*(Vandløb!G$13/Vandløb!$C$3)*Vandløb!$C$6/(Vandløb!$C$4*Vandløb!$C$3))*COS(8*PI()*$B24/Vandløb!$C$3)+EXP(-(9*PI())*(9*PI())*(Vandløb!G$13/Vandløb!$C$3)*Vandløb!$C$6/(Vandløb!$C$4*Vandløb!$C$3))*COS(9*PI()*$B24/Vandløb!$C$3)+EXP(-(10*PI())*(10*PI())*(Vandløb!G$13/Vandløb!$C$3)*Vandløb!$C$6/(Vandløb!$C$4*Vandløb!$C$3))*COS(10*PI()*$B24/Vandløb!$C$3))*2+1)*Vandløb!$C$7*Vandløb!$C$8/(Vandløb!$C$5+Vandløb!$C$7))/Vandløb!$C$8)</f>
        <v>11840.196165010768</v>
      </c>
      <c r="G24" s="49">
        <f>1/((((+EXP(-(1*PI())*(1*PI())*(Vandløb!H$13/Vandløb!$C$3)*Vandløb!$C$6/(Vandløb!$C$4*Vandløb!$C$3))*COS(1*PI()*$B24/Vandløb!$C$3)+EXP(-(2*PI())*(2*PI())*(Vandløb!H$13/Vandløb!$C$3)*Vandløb!$C$6/(Vandløb!$C$4*Vandløb!$C$3))*COS(2*PI()*$B24/Vandløb!$C$3)+EXP(-(3*PI())*(3*PI())*(Vandløb!H$13/Vandløb!$C$3)*Vandløb!$C$6/(Vandløb!$C$4*Vandløb!$C$3))*COS(3*PI()*$B24/Vandløb!$C$3)+EXP(-(4*PI())*(4*PI())*(Vandløb!H$13/Vandløb!$C$3)*Vandløb!$C$6/(Vandløb!$C$4*Vandløb!$C$3))*COS(4*PI()*$B24/Vandløb!$C$3)+EXP(-(5*PI())*(5*PI())*(Vandløb!H$13/Vandløb!$C$3)*Vandløb!$C$6/(Vandløb!$C$4*Vandløb!$C$3))*COS(5*PI()*$B24/Vandløb!$C$3)+EXP(-(6*PI())*(6*PI())*(Vandløb!H$13/Vandløb!$C$3)*Vandløb!$C$6/(Vandløb!$C$4*Vandløb!$C$3))*COS(6*PI()*$B24/Vandløb!$C$3)+EXP(-(7*PI())*(7*PI())*(Vandløb!H$13/Vandløb!$C$3)*Vandløb!$C$6/(Vandløb!$C$4*Vandløb!$C$3))*COS(7*PI()*$B24/Vandløb!$C$3)+EXP(-(8*PI())*(8*PI())*(Vandløb!H$13/Vandløb!$C$3)*Vandløb!$C$6/(Vandløb!$C$4*Vandløb!$C$3))*COS(8*PI()*$B24/Vandløb!$C$3)+EXP(-(9*PI())*(9*PI())*(Vandløb!H$13/Vandløb!$C$3)*Vandløb!$C$6/(Vandløb!$C$4*Vandløb!$C$3))*COS(9*PI()*$B24/Vandløb!$C$3)+EXP(-(10*PI())*(10*PI())*(Vandløb!H$13/Vandløb!$C$3)*Vandløb!$C$6/(Vandløb!$C$4*Vandløb!$C$3))*COS(10*PI()*$B24/Vandløb!$C$3))*2+1)*Vandløb!$C$7*Vandløb!$C$8/(Vandløb!$C$5+Vandløb!$C$7))/Vandløb!$C$8)</f>
        <v>2310.7299164224919</v>
      </c>
      <c r="H24" s="49">
        <f>1/((((+EXP(-(1*PI())*(1*PI())*(Vandløb!I$13/Vandløb!$C$3)*Vandløb!$C$6/(Vandløb!$C$4*Vandløb!$C$3))*COS(1*PI()*$B24/Vandløb!$C$3)+EXP(-(2*PI())*(2*PI())*(Vandløb!I$13/Vandløb!$C$3)*Vandløb!$C$6/(Vandløb!$C$4*Vandløb!$C$3))*COS(2*PI()*$B24/Vandløb!$C$3)+EXP(-(3*PI())*(3*PI())*(Vandløb!I$13/Vandløb!$C$3)*Vandløb!$C$6/(Vandløb!$C$4*Vandløb!$C$3))*COS(3*PI()*$B24/Vandløb!$C$3)+EXP(-(4*PI())*(4*PI())*(Vandløb!I$13/Vandløb!$C$3)*Vandløb!$C$6/(Vandløb!$C$4*Vandløb!$C$3))*COS(4*PI()*$B24/Vandløb!$C$3)+EXP(-(5*PI())*(5*PI())*(Vandløb!I$13/Vandløb!$C$3)*Vandløb!$C$6/(Vandløb!$C$4*Vandløb!$C$3))*COS(5*PI()*$B24/Vandløb!$C$3)+EXP(-(6*PI())*(6*PI())*(Vandløb!I$13/Vandløb!$C$3)*Vandløb!$C$6/(Vandløb!$C$4*Vandløb!$C$3))*COS(6*PI()*$B24/Vandløb!$C$3)+EXP(-(7*PI())*(7*PI())*(Vandløb!I$13/Vandløb!$C$3)*Vandløb!$C$6/(Vandløb!$C$4*Vandløb!$C$3))*COS(7*PI()*$B24/Vandløb!$C$3)+EXP(-(8*PI())*(8*PI())*(Vandløb!I$13/Vandløb!$C$3)*Vandløb!$C$6/(Vandløb!$C$4*Vandløb!$C$3))*COS(8*PI()*$B24/Vandløb!$C$3)+EXP(-(9*PI())*(9*PI())*(Vandløb!I$13/Vandløb!$C$3)*Vandløb!$C$6/(Vandløb!$C$4*Vandløb!$C$3))*COS(9*PI()*$B24/Vandløb!$C$3)+EXP(-(10*PI())*(10*PI())*(Vandløb!I$13/Vandløb!$C$3)*Vandløb!$C$6/(Vandløb!$C$4*Vandløb!$C$3))*COS(10*PI()*$B24/Vandløb!$C$3))*2+1)*Vandløb!$C$7*Vandløb!$C$8/(Vandløb!$C$5+Vandløb!$C$7))/Vandløb!$C$8)</f>
        <v>889.11256182960676</v>
      </c>
      <c r="I24" s="49">
        <f>1/((((+EXP(-(1*PI())*(1*PI())*(Vandløb!J$13/Vandløb!$C$3)*Vandløb!$C$6/(Vandløb!$C$4*Vandløb!$C$3))*COS(1*PI()*$B24/Vandløb!$C$3)+EXP(-(2*PI())*(2*PI())*(Vandløb!J$13/Vandløb!$C$3)*Vandløb!$C$6/(Vandløb!$C$4*Vandløb!$C$3))*COS(2*PI()*$B24/Vandløb!$C$3)+EXP(-(3*PI())*(3*PI())*(Vandløb!J$13/Vandløb!$C$3)*Vandløb!$C$6/(Vandløb!$C$4*Vandløb!$C$3))*COS(3*PI()*$B24/Vandløb!$C$3)+EXP(-(4*PI())*(4*PI())*(Vandløb!J$13/Vandløb!$C$3)*Vandløb!$C$6/(Vandløb!$C$4*Vandløb!$C$3))*COS(4*PI()*$B24/Vandløb!$C$3)+EXP(-(5*PI())*(5*PI())*(Vandløb!J$13/Vandløb!$C$3)*Vandløb!$C$6/(Vandløb!$C$4*Vandløb!$C$3))*COS(5*PI()*$B24/Vandløb!$C$3)+EXP(-(6*PI())*(6*PI())*(Vandløb!J$13/Vandløb!$C$3)*Vandløb!$C$6/(Vandløb!$C$4*Vandløb!$C$3))*COS(6*PI()*$B24/Vandløb!$C$3)+EXP(-(7*PI())*(7*PI())*(Vandløb!J$13/Vandløb!$C$3)*Vandløb!$C$6/(Vandløb!$C$4*Vandløb!$C$3))*COS(7*PI()*$B24/Vandløb!$C$3)+EXP(-(8*PI())*(8*PI())*(Vandløb!J$13/Vandløb!$C$3)*Vandløb!$C$6/(Vandløb!$C$4*Vandløb!$C$3))*COS(8*PI()*$B24/Vandløb!$C$3)+EXP(-(9*PI())*(9*PI())*(Vandløb!J$13/Vandløb!$C$3)*Vandløb!$C$6/(Vandløb!$C$4*Vandløb!$C$3))*COS(9*PI()*$B24/Vandløb!$C$3)+EXP(-(10*PI())*(10*PI())*(Vandløb!J$13/Vandløb!$C$3)*Vandløb!$C$6/(Vandløb!$C$4*Vandløb!$C$3))*COS(10*PI()*$B24/Vandløb!$C$3))*2+1)*Vandløb!$C$7*Vandløb!$C$8/(Vandløb!$C$5+Vandløb!$C$7))/Vandløb!$C$8)</f>
        <v>478.31691314448148</v>
      </c>
      <c r="J24" s="49">
        <f>1/((((+EXP(-(1*PI())*(1*PI())*(Vandløb!K$13/Vandløb!$C$3)*Vandløb!$C$6/(Vandløb!$C$4*Vandløb!$C$3))*COS(1*PI()*$B24/Vandløb!$C$3)+EXP(-(2*PI())*(2*PI())*(Vandløb!K$13/Vandløb!$C$3)*Vandløb!$C$6/(Vandløb!$C$4*Vandløb!$C$3))*COS(2*PI()*$B24/Vandløb!$C$3)+EXP(-(3*PI())*(3*PI())*(Vandløb!K$13/Vandløb!$C$3)*Vandløb!$C$6/(Vandløb!$C$4*Vandløb!$C$3))*COS(3*PI()*$B24/Vandløb!$C$3)+EXP(-(4*PI())*(4*PI())*(Vandløb!K$13/Vandløb!$C$3)*Vandløb!$C$6/(Vandløb!$C$4*Vandløb!$C$3))*COS(4*PI()*$B24/Vandløb!$C$3)+EXP(-(5*PI())*(5*PI())*(Vandløb!K$13/Vandløb!$C$3)*Vandløb!$C$6/(Vandløb!$C$4*Vandløb!$C$3))*COS(5*PI()*$B24/Vandløb!$C$3)+EXP(-(6*PI())*(6*PI())*(Vandløb!K$13/Vandløb!$C$3)*Vandløb!$C$6/(Vandløb!$C$4*Vandløb!$C$3))*COS(6*PI()*$B24/Vandløb!$C$3)+EXP(-(7*PI())*(7*PI())*(Vandløb!K$13/Vandløb!$C$3)*Vandløb!$C$6/(Vandløb!$C$4*Vandløb!$C$3))*COS(7*PI()*$B24/Vandløb!$C$3)+EXP(-(8*PI())*(8*PI())*(Vandløb!K$13/Vandløb!$C$3)*Vandløb!$C$6/(Vandløb!$C$4*Vandløb!$C$3))*COS(8*PI()*$B24/Vandløb!$C$3)+EXP(-(9*PI())*(9*PI())*(Vandløb!K$13/Vandløb!$C$3)*Vandløb!$C$6/(Vandløb!$C$4*Vandløb!$C$3))*COS(9*PI()*$B24/Vandløb!$C$3)+EXP(-(10*PI())*(10*PI())*(Vandløb!K$13/Vandløb!$C$3)*Vandløb!$C$6/(Vandløb!$C$4*Vandløb!$C$3))*COS(10*PI()*$B24/Vandløb!$C$3))*2+1)*Vandløb!$C$7*Vandløb!$C$8/(Vandløb!$C$5+Vandløb!$C$7))/Vandløb!$C$8)</f>
        <v>310.88166549372761</v>
      </c>
      <c r="K24" s="49">
        <f>1/((((+EXP(-(1*PI())*(1*PI())*(Vandløb!L$13/Vandløb!$C$3)*Vandløb!$C$6/(Vandløb!$C$4*Vandløb!$C$3))*COS(1*PI()*$B24/Vandløb!$C$3)+EXP(-(2*PI())*(2*PI())*(Vandløb!L$13/Vandløb!$C$3)*Vandløb!$C$6/(Vandløb!$C$4*Vandløb!$C$3))*COS(2*PI()*$B24/Vandløb!$C$3)+EXP(-(3*PI())*(3*PI())*(Vandløb!L$13/Vandløb!$C$3)*Vandløb!$C$6/(Vandløb!$C$4*Vandløb!$C$3))*COS(3*PI()*$B24/Vandløb!$C$3)+EXP(-(4*PI())*(4*PI())*(Vandløb!L$13/Vandløb!$C$3)*Vandløb!$C$6/(Vandløb!$C$4*Vandløb!$C$3))*COS(4*PI()*$B24/Vandløb!$C$3)+EXP(-(5*PI())*(5*PI())*(Vandløb!L$13/Vandløb!$C$3)*Vandløb!$C$6/(Vandløb!$C$4*Vandløb!$C$3))*COS(5*PI()*$B24/Vandløb!$C$3)+EXP(-(6*PI())*(6*PI())*(Vandløb!L$13/Vandløb!$C$3)*Vandløb!$C$6/(Vandløb!$C$4*Vandløb!$C$3))*COS(6*PI()*$B24/Vandløb!$C$3)+EXP(-(7*PI())*(7*PI())*(Vandløb!L$13/Vandløb!$C$3)*Vandløb!$C$6/(Vandløb!$C$4*Vandløb!$C$3))*COS(7*PI()*$B24/Vandløb!$C$3)+EXP(-(8*PI())*(8*PI())*(Vandløb!L$13/Vandløb!$C$3)*Vandløb!$C$6/(Vandløb!$C$4*Vandløb!$C$3))*COS(8*PI()*$B24/Vandløb!$C$3)+EXP(-(9*PI())*(9*PI())*(Vandløb!L$13/Vandløb!$C$3)*Vandløb!$C$6/(Vandløb!$C$4*Vandløb!$C$3))*COS(9*PI()*$B24/Vandløb!$C$3)+EXP(-(10*PI())*(10*PI())*(Vandløb!L$13/Vandløb!$C$3)*Vandløb!$C$6/(Vandløb!$C$4*Vandløb!$C$3))*COS(10*PI()*$B24/Vandløb!$C$3))*2+1)*Vandløb!$C$7*Vandløb!$C$8/(Vandløb!$C$5+Vandløb!$C$7))/Vandløb!$C$8)</f>
        <v>227.06257897874525</v>
      </c>
      <c r="L24" s="49">
        <f>1/((((+EXP(-(1*PI())*(1*PI())*(Vandløb!M$13/Vandløb!$C$3)*Vandløb!$C$6/(Vandløb!$C$4*Vandløb!$C$3))*COS(1*PI()*$B24/Vandløb!$C$3)+EXP(-(2*PI())*(2*PI())*(Vandløb!M$13/Vandløb!$C$3)*Vandløb!$C$6/(Vandløb!$C$4*Vandløb!$C$3))*COS(2*PI()*$B24/Vandløb!$C$3)+EXP(-(3*PI())*(3*PI())*(Vandløb!M$13/Vandløb!$C$3)*Vandløb!$C$6/(Vandløb!$C$4*Vandløb!$C$3))*COS(3*PI()*$B24/Vandløb!$C$3)+EXP(-(4*PI())*(4*PI())*(Vandløb!M$13/Vandløb!$C$3)*Vandløb!$C$6/(Vandløb!$C$4*Vandløb!$C$3))*COS(4*PI()*$B24/Vandløb!$C$3)+EXP(-(5*PI())*(5*PI())*(Vandløb!M$13/Vandløb!$C$3)*Vandløb!$C$6/(Vandløb!$C$4*Vandløb!$C$3))*COS(5*PI()*$B24/Vandløb!$C$3)+EXP(-(6*PI())*(6*PI())*(Vandløb!M$13/Vandløb!$C$3)*Vandløb!$C$6/(Vandløb!$C$4*Vandløb!$C$3))*COS(6*PI()*$B24/Vandløb!$C$3)+EXP(-(7*PI())*(7*PI())*(Vandløb!M$13/Vandløb!$C$3)*Vandløb!$C$6/(Vandløb!$C$4*Vandløb!$C$3))*COS(7*PI()*$B24/Vandløb!$C$3)+EXP(-(8*PI())*(8*PI())*(Vandløb!M$13/Vandløb!$C$3)*Vandløb!$C$6/(Vandløb!$C$4*Vandløb!$C$3))*COS(8*PI()*$B24/Vandløb!$C$3)+EXP(-(9*PI())*(9*PI())*(Vandløb!M$13/Vandløb!$C$3)*Vandløb!$C$6/(Vandløb!$C$4*Vandløb!$C$3))*COS(9*PI()*$B24/Vandløb!$C$3)+EXP(-(10*PI())*(10*PI())*(Vandløb!M$13/Vandløb!$C$3)*Vandløb!$C$6/(Vandløb!$C$4*Vandløb!$C$3))*COS(10*PI()*$B24/Vandløb!$C$3))*2+1)*Vandløb!$C$7*Vandløb!$C$8/(Vandløb!$C$5+Vandløb!$C$7))/Vandløb!$C$8)</f>
        <v>179.07789415654864</v>
      </c>
      <c r="M24" s="49">
        <f>1/((((+EXP(-(1*PI())*(1*PI())*(Vandløb!N$13/Vandløb!$C$3)*Vandløb!$C$6/(Vandløb!$C$4*Vandløb!$C$3))*COS(1*PI()*$B24/Vandløb!$C$3)+EXP(-(2*PI())*(2*PI())*(Vandløb!N$13/Vandløb!$C$3)*Vandløb!$C$6/(Vandløb!$C$4*Vandløb!$C$3))*COS(2*PI()*$B24/Vandløb!$C$3)+EXP(-(3*PI())*(3*PI())*(Vandløb!N$13/Vandløb!$C$3)*Vandløb!$C$6/(Vandløb!$C$4*Vandløb!$C$3))*COS(3*PI()*$B24/Vandløb!$C$3)+EXP(-(4*PI())*(4*PI())*(Vandløb!N$13/Vandløb!$C$3)*Vandløb!$C$6/(Vandløb!$C$4*Vandløb!$C$3))*COS(4*PI()*$B24/Vandløb!$C$3)+EXP(-(5*PI())*(5*PI())*(Vandløb!N$13/Vandløb!$C$3)*Vandløb!$C$6/(Vandløb!$C$4*Vandløb!$C$3))*COS(5*PI()*$B24/Vandløb!$C$3)+EXP(-(6*PI())*(6*PI())*(Vandløb!N$13/Vandløb!$C$3)*Vandløb!$C$6/(Vandløb!$C$4*Vandløb!$C$3))*COS(6*PI()*$B24/Vandløb!$C$3)+EXP(-(7*PI())*(7*PI())*(Vandløb!N$13/Vandløb!$C$3)*Vandløb!$C$6/(Vandløb!$C$4*Vandløb!$C$3))*COS(7*PI()*$B24/Vandløb!$C$3)+EXP(-(8*PI())*(8*PI())*(Vandløb!N$13/Vandløb!$C$3)*Vandløb!$C$6/(Vandløb!$C$4*Vandløb!$C$3))*COS(8*PI()*$B24/Vandløb!$C$3)+EXP(-(9*PI())*(9*PI())*(Vandløb!N$13/Vandløb!$C$3)*Vandløb!$C$6/(Vandløb!$C$4*Vandløb!$C$3))*COS(9*PI()*$B24/Vandløb!$C$3)+EXP(-(10*PI())*(10*PI())*(Vandløb!N$13/Vandløb!$C$3)*Vandløb!$C$6/(Vandløb!$C$4*Vandløb!$C$3))*COS(10*PI()*$B24/Vandløb!$C$3))*2+1)*Vandløb!$C$7*Vandløb!$C$8/(Vandløb!$C$5+Vandløb!$C$7))/Vandløb!$C$8)</f>
        <v>148.92816296714966</v>
      </c>
      <c r="N24" s="49">
        <f>1/((((+EXP(-(1*PI())*(1*PI())*(Vandløb!O$13/Vandløb!$C$3)*Vandløb!$C$6/(Vandløb!$C$4*Vandløb!$C$3))*COS(1*PI()*$B24/Vandløb!$C$3)+EXP(-(2*PI())*(2*PI())*(Vandløb!O$13/Vandløb!$C$3)*Vandløb!$C$6/(Vandløb!$C$4*Vandløb!$C$3))*COS(2*PI()*$B24/Vandløb!$C$3)+EXP(-(3*PI())*(3*PI())*(Vandløb!O$13/Vandløb!$C$3)*Vandløb!$C$6/(Vandløb!$C$4*Vandløb!$C$3))*COS(3*PI()*$B24/Vandløb!$C$3)+EXP(-(4*PI())*(4*PI())*(Vandløb!O$13/Vandløb!$C$3)*Vandløb!$C$6/(Vandløb!$C$4*Vandløb!$C$3))*COS(4*PI()*$B24/Vandløb!$C$3)+EXP(-(5*PI())*(5*PI())*(Vandløb!O$13/Vandløb!$C$3)*Vandløb!$C$6/(Vandløb!$C$4*Vandløb!$C$3))*COS(5*PI()*$B24/Vandløb!$C$3)+EXP(-(6*PI())*(6*PI())*(Vandløb!O$13/Vandløb!$C$3)*Vandløb!$C$6/(Vandløb!$C$4*Vandløb!$C$3))*COS(6*PI()*$B24/Vandløb!$C$3)+EXP(-(7*PI())*(7*PI())*(Vandløb!O$13/Vandløb!$C$3)*Vandløb!$C$6/(Vandløb!$C$4*Vandløb!$C$3))*COS(7*PI()*$B24/Vandløb!$C$3)+EXP(-(8*PI())*(8*PI())*(Vandløb!O$13/Vandløb!$C$3)*Vandløb!$C$6/(Vandløb!$C$4*Vandløb!$C$3))*COS(8*PI()*$B24/Vandløb!$C$3)+EXP(-(9*PI())*(9*PI())*(Vandløb!O$13/Vandløb!$C$3)*Vandløb!$C$6/(Vandløb!$C$4*Vandløb!$C$3))*COS(9*PI()*$B24/Vandløb!$C$3)+EXP(-(10*PI())*(10*PI())*(Vandløb!O$13/Vandløb!$C$3)*Vandløb!$C$6/(Vandløb!$C$4*Vandløb!$C$3))*COS(10*PI()*$B24/Vandløb!$C$3))*2+1)*Vandløb!$C$7*Vandløb!$C$8/(Vandløb!$C$5+Vandløb!$C$7))/Vandløb!$C$8)</f>
        <v>128.66081672436738</v>
      </c>
      <c r="O24" s="49">
        <f>1/((((+EXP(-(1*PI())*(1*PI())*(Vandløb!P$13/Vandløb!$C$3)*Vandløb!$C$6/(Vandløb!$C$4*Vandløb!$C$3))*COS(1*PI()*$B24/Vandløb!$C$3)+EXP(-(2*PI())*(2*PI())*(Vandløb!P$13/Vandløb!$C$3)*Vandløb!$C$6/(Vandløb!$C$4*Vandløb!$C$3))*COS(2*PI()*$B24/Vandløb!$C$3)+EXP(-(3*PI())*(3*PI())*(Vandløb!P$13/Vandløb!$C$3)*Vandløb!$C$6/(Vandløb!$C$4*Vandløb!$C$3))*COS(3*PI()*$B24/Vandløb!$C$3)+EXP(-(4*PI())*(4*PI())*(Vandløb!P$13/Vandløb!$C$3)*Vandløb!$C$6/(Vandløb!$C$4*Vandløb!$C$3))*COS(4*PI()*$B24/Vandløb!$C$3)+EXP(-(5*PI())*(5*PI())*(Vandløb!P$13/Vandløb!$C$3)*Vandløb!$C$6/(Vandløb!$C$4*Vandløb!$C$3))*COS(5*PI()*$B24/Vandløb!$C$3)+EXP(-(6*PI())*(6*PI())*(Vandløb!P$13/Vandløb!$C$3)*Vandløb!$C$6/(Vandløb!$C$4*Vandløb!$C$3))*COS(6*PI()*$B24/Vandløb!$C$3)+EXP(-(7*PI())*(7*PI())*(Vandløb!P$13/Vandløb!$C$3)*Vandløb!$C$6/(Vandløb!$C$4*Vandløb!$C$3))*COS(7*PI()*$B24/Vandløb!$C$3)+EXP(-(8*PI())*(8*PI())*(Vandløb!P$13/Vandløb!$C$3)*Vandløb!$C$6/(Vandløb!$C$4*Vandløb!$C$3))*COS(8*PI()*$B24/Vandløb!$C$3)+EXP(-(9*PI())*(9*PI())*(Vandløb!P$13/Vandløb!$C$3)*Vandløb!$C$6/(Vandløb!$C$4*Vandløb!$C$3))*COS(9*PI()*$B24/Vandløb!$C$3)+EXP(-(10*PI())*(10*PI())*(Vandløb!P$13/Vandløb!$C$3)*Vandløb!$C$6/(Vandløb!$C$4*Vandløb!$C$3))*COS(10*PI()*$B24/Vandløb!$C$3))*2+1)*Vandløb!$C$7*Vandløb!$C$8/(Vandløb!$C$5+Vandløb!$C$7))/Vandløb!$C$8)</f>
        <v>114.3276738801503</v>
      </c>
      <c r="P24" s="49">
        <f>1/((((+EXP(-(1*PI())*(1*PI())*(Vandløb!Q$13/Vandløb!$C$3)*Vandløb!$C$6/(Vandløb!$C$4*Vandløb!$C$3))*COS(1*PI()*$B24/Vandløb!$C$3)+EXP(-(2*PI())*(2*PI())*(Vandløb!Q$13/Vandløb!$C$3)*Vandløb!$C$6/(Vandløb!$C$4*Vandløb!$C$3))*COS(2*PI()*$B24/Vandløb!$C$3)+EXP(-(3*PI())*(3*PI())*(Vandløb!Q$13/Vandløb!$C$3)*Vandløb!$C$6/(Vandløb!$C$4*Vandløb!$C$3))*COS(3*PI()*$B24/Vandløb!$C$3)+EXP(-(4*PI())*(4*PI())*(Vandløb!Q$13/Vandløb!$C$3)*Vandløb!$C$6/(Vandløb!$C$4*Vandløb!$C$3))*COS(4*PI()*$B24/Vandløb!$C$3)+EXP(-(5*PI())*(5*PI())*(Vandløb!Q$13/Vandløb!$C$3)*Vandløb!$C$6/(Vandløb!$C$4*Vandløb!$C$3))*COS(5*PI()*$B24/Vandløb!$C$3)+EXP(-(6*PI())*(6*PI())*(Vandløb!Q$13/Vandløb!$C$3)*Vandløb!$C$6/(Vandløb!$C$4*Vandløb!$C$3))*COS(6*PI()*$B24/Vandløb!$C$3)+EXP(-(7*PI())*(7*PI())*(Vandløb!Q$13/Vandløb!$C$3)*Vandløb!$C$6/(Vandløb!$C$4*Vandløb!$C$3))*COS(7*PI()*$B24/Vandløb!$C$3)+EXP(-(8*PI())*(8*PI())*(Vandløb!Q$13/Vandløb!$C$3)*Vandløb!$C$6/(Vandløb!$C$4*Vandløb!$C$3))*COS(8*PI()*$B24/Vandløb!$C$3)+EXP(-(9*PI())*(9*PI())*(Vandløb!Q$13/Vandløb!$C$3)*Vandløb!$C$6/(Vandløb!$C$4*Vandløb!$C$3))*COS(9*PI()*$B24/Vandløb!$C$3)+EXP(-(10*PI())*(10*PI())*(Vandløb!Q$13/Vandløb!$C$3)*Vandløb!$C$6/(Vandløb!$C$4*Vandløb!$C$3))*COS(10*PI()*$B24/Vandløb!$C$3))*2+1)*Vandløb!$C$7*Vandløb!$C$8/(Vandløb!$C$5+Vandløb!$C$7))/Vandløb!$C$8)</f>
        <v>103.78656723126292</v>
      </c>
      <c r="Q24" s="49">
        <f>1/((((+EXP(-(1*PI())*(1*PI())*(Vandløb!R$13/Vandløb!$C$3)*Vandløb!$C$6/(Vandløb!$C$4*Vandløb!$C$3))*COS(1*PI()*$B24/Vandløb!$C$3)+EXP(-(2*PI())*(2*PI())*(Vandløb!R$13/Vandløb!$C$3)*Vandløb!$C$6/(Vandløb!$C$4*Vandløb!$C$3))*COS(2*PI()*$B24/Vandløb!$C$3)+EXP(-(3*PI())*(3*PI())*(Vandløb!R$13/Vandløb!$C$3)*Vandløb!$C$6/(Vandløb!$C$4*Vandløb!$C$3))*COS(3*PI()*$B24/Vandløb!$C$3)+EXP(-(4*PI())*(4*PI())*(Vandløb!R$13/Vandløb!$C$3)*Vandløb!$C$6/(Vandløb!$C$4*Vandløb!$C$3))*COS(4*PI()*$B24/Vandløb!$C$3)+EXP(-(5*PI())*(5*PI())*(Vandløb!R$13/Vandløb!$C$3)*Vandløb!$C$6/(Vandløb!$C$4*Vandløb!$C$3))*COS(5*PI()*$B24/Vandløb!$C$3)+EXP(-(6*PI())*(6*PI())*(Vandløb!R$13/Vandløb!$C$3)*Vandløb!$C$6/(Vandløb!$C$4*Vandløb!$C$3))*COS(6*PI()*$B24/Vandløb!$C$3)+EXP(-(7*PI())*(7*PI())*(Vandløb!R$13/Vandløb!$C$3)*Vandløb!$C$6/(Vandløb!$C$4*Vandløb!$C$3))*COS(7*PI()*$B24/Vandløb!$C$3)+EXP(-(8*PI())*(8*PI())*(Vandløb!R$13/Vandløb!$C$3)*Vandløb!$C$6/(Vandløb!$C$4*Vandløb!$C$3))*COS(8*PI()*$B24/Vandløb!$C$3)+EXP(-(9*PI())*(9*PI())*(Vandløb!R$13/Vandløb!$C$3)*Vandløb!$C$6/(Vandløb!$C$4*Vandløb!$C$3))*COS(9*PI()*$B24/Vandløb!$C$3)+EXP(-(10*PI())*(10*PI())*(Vandløb!R$13/Vandløb!$C$3)*Vandløb!$C$6/(Vandløb!$C$4*Vandløb!$C$3))*COS(10*PI()*$B24/Vandløb!$C$3))*2+1)*Vandløb!$C$7*Vandløb!$C$8/(Vandløb!$C$5+Vandløb!$C$7))/Vandløb!$C$8)</f>
        <v>95.791248677532707</v>
      </c>
      <c r="R24" s="49">
        <f>1/((((+EXP(-(1*PI())*(1*PI())*(Vandløb!S$13/Vandløb!$C$3)*Vandløb!$C$6/(Vandløb!$C$4*Vandløb!$C$3))*COS(1*PI()*$B24/Vandløb!$C$3)+EXP(-(2*PI())*(2*PI())*(Vandløb!S$13/Vandløb!$C$3)*Vandløb!$C$6/(Vandløb!$C$4*Vandløb!$C$3))*COS(2*PI()*$B24/Vandløb!$C$3)+EXP(-(3*PI())*(3*PI())*(Vandløb!S$13/Vandløb!$C$3)*Vandløb!$C$6/(Vandløb!$C$4*Vandløb!$C$3))*COS(3*PI()*$B24/Vandløb!$C$3)+EXP(-(4*PI())*(4*PI())*(Vandløb!S$13/Vandløb!$C$3)*Vandløb!$C$6/(Vandløb!$C$4*Vandløb!$C$3))*COS(4*PI()*$B24/Vandløb!$C$3)+EXP(-(5*PI())*(5*PI())*(Vandløb!S$13/Vandløb!$C$3)*Vandløb!$C$6/(Vandløb!$C$4*Vandløb!$C$3))*COS(5*PI()*$B24/Vandløb!$C$3)+EXP(-(6*PI())*(6*PI())*(Vandløb!S$13/Vandløb!$C$3)*Vandløb!$C$6/(Vandløb!$C$4*Vandløb!$C$3))*COS(6*PI()*$B24/Vandløb!$C$3)+EXP(-(7*PI())*(7*PI())*(Vandløb!S$13/Vandløb!$C$3)*Vandløb!$C$6/(Vandløb!$C$4*Vandløb!$C$3))*COS(7*PI()*$B24/Vandløb!$C$3)+EXP(-(8*PI())*(8*PI())*(Vandløb!S$13/Vandløb!$C$3)*Vandløb!$C$6/(Vandløb!$C$4*Vandløb!$C$3))*COS(8*PI()*$B24/Vandløb!$C$3)+EXP(-(9*PI())*(9*PI())*(Vandløb!S$13/Vandløb!$C$3)*Vandløb!$C$6/(Vandløb!$C$4*Vandløb!$C$3))*COS(9*PI()*$B24/Vandløb!$C$3)+EXP(-(10*PI())*(10*PI())*(Vandløb!S$13/Vandløb!$C$3)*Vandløb!$C$6/(Vandløb!$C$4*Vandløb!$C$3))*COS(10*PI()*$B24/Vandløb!$C$3))*2+1)*Vandløb!$C$7*Vandløb!$C$8/(Vandløb!$C$5+Vandløb!$C$7))/Vandløb!$C$8)</f>
        <v>89.574805930224969</v>
      </c>
      <c r="S24" s="49">
        <f>1/((((+EXP(-(1*PI())*(1*PI())*(Vandløb!T$13/Vandløb!$C$3)*Vandløb!$C$6/(Vandløb!$C$4*Vandløb!$C$3))*COS(1*PI()*$B24/Vandløb!$C$3)+EXP(-(2*PI())*(2*PI())*(Vandløb!T$13/Vandløb!$C$3)*Vandløb!$C$6/(Vandløb!$C$4*Vandløb!$C$3))*COS(2*PI()*$B24/Vandløb!$C$3)+EXP(-(3*PI())*(3*PI())*(Vandløb!T$13/Vandløb!$C$3)*Vandløb!$C$6/(Vandløb!$C$4*Vandløb!$C$3))*COS(3*PI()*$B24/Vandløb!$C$3)+EXP(-(4*PI())*(4*PI())*(Vandløb!T$13/Vandløb!$C$3)*Vandløb!$C$6/(Vandløb!$C$4*Vandløb!$C$3))*COS(4*PI()*$B24/Vandløb!$C$3)+EXP(-(5*PI())*(5*PI())*(Vandløb!T$13/Vandløb!$C$3)*Vandløb!$C$6/(Vandløb!$C$4*Vandløb!$C$3))*COS(5*PI()*$B24/Vandløb!$C$3)+EXP(-(6*PI())*(6*PI())*(Vandløb!T$13/Vandløb!$C$3)*Vandløb!$C$6/(Vandløb!$C$4*Vandløb!$C$3))*COS(6*PI()*$B24/Vandløb!$C$3)+EXP(-(7*PI())*(7*PI())*(Vandløb!T$13/Vandløb!$C$3)*Vandløb!$C$6/(Vandløb!$C$4*Vandløb!$C$3))*COS(7*PI()*$B24/Vandløb!$C$3)+EXP(-(8*PI())*(8*PI())*(Vandløb!T$13/Vandløb!$C$3)*Vandløb!$C$6/(Vandløb!$C$4*Vandløb!$C$3))*COS(8*PI()*$B24/Vandløb!$C$3)+EXP(-(9*PI())*(9*PI())*(Vandløb!T$13/Vandløb!$C$3)*Vandløb!$C$6/(Vandløb!$C$4*Vandløb!$C$3))*COS(9*PI()*$B24/Vandløb!$C$3)+EXP(-(10*PI())*(10*PI())*(Vandløb!T$13/Vandløb!$C$3)*Vandløb!$C$6/(Vandløb!$C$4*Vandløb!$C$3))*COS(10*PI()*$B24/Vandløb!$C$3))*2+1)*Vandløb!$C$7*Vandløb!$C$8/(Vandløb!$C$5+Vandløb!$C$7))/Vandløb!$C$8)</f>
        <v>84.643016484544944</v>
      </c>
      <c r="T24" s="49">
        <f>1/((((+EXP(-(1*PI())*(1*PI())*(Vandløb!U$13/Vandløb!$C$3)*Vandløb!$C$6/(Vandløb!$C$4*Vandløb!$C$3))*COS(1*PI()*$B24/Vandløb!$C$3)+EXP(-(2*PI())*(2*PI())*(Vandløb!U$13/Vandløb!$C$3)*Vandløb!$C$6/(Vandløb!$C$4*Vandløb!$C$3))*COS(2*PI()*$B24/Vandløb!$C$3)+EXP(-(3*PI())*(3*PI())*(Vandløb!U$13/Vandløb!$C$3)*Vandløb!$C$6/(Vandløb!$C$4*Vandløb!$C$3))*COS(3*PI()*$B24/Vandløb!$C$3)+EXP(-(4*PI())*(4*PI())*(Vandløb!U$13/Vandløb!$C$3)*Vandløb!$C$6/(Vandløb!$C$4*Vandløb!$C$3))*COS(4*PI()*$B24/Vandløb!$C$3)+EXP(-(5*PI())*(5*PI())*(Vandløb!U$13/Vandløb!$C$3)*Vandløb!$C$6/(Vandløb!$C$4*Vandløb!$C$3))*COS(5*PI()*$B24/Vandløb!$C$3)+EXP(-(6*PI())*(6*PI())*(Vandløb!U$13/Vandløb!$C$3)*Vandløb!$C$6/(Vandløb!$C$4*Vandløb!$C$3))*COS(6*PI()*$B24/Vandløb!$C$3)+EXP(-(7*PI())*(7*PI())*(Vandløb!U$13/Vandløb!$C$3)*Vandløb!$C$6/(Vandløb!$C$4*Vandløb!$C$3))*COS(7*PI()*$B24/Vandløb!$C$3)+EXP(-(8*PI())*(8*PI())*(Vandløb!U$13/Vandløb!$C$3)*Vandløb!$C$6/(Vandløb!$C$4*Vandløb!$C$3))*COS(8*PI()*$B24/Vandløb!$C$3)+EXP(-(9*PI())*(9*PI())*(Vandløb!U$13/Vandløb!$C$3)*Vandløb!$C$6/(Vandløb!$C$4*Vandløb!$C$3))*COS(9*PI()*$B24/Vandløb!$C$3)+EXP(-(10*PI())*(10*PI())*(Vandløb!U$13/Vandløb!$C$3)*Vandløb!$C$6/(Vandløb!$C$4*Vandløb!$C$3))*COS(10*PI()*$B24/Vandløb!$C$3))*2+1)*Vandløb!$C$7*Vandløb!$C$8/(Vandløb!$C$5+Vandløb!$C$7))/Vandløb!$C$8)</f>
        <v>80.664872912012598</v>
      </c>
      <c r="U24" s="49">
        <f>1/((((+EXP(-(1*PI())*(1*PI())*(Vandløb!V$13/Vandløb!$C$3)*Vandløb!$C$6/(Vandløb!$C$4*Vandløb!$C$3))*COS(1*PI()*$B24/Vandløb!$C$3)+EXP(-(2*PI())*(2*PI())*(Vandløb!V$13/Vandløb!$C$3)*Vandløb!$C$6/(Vandløb!$C$4*Vandløb!$C$3))*COS(2*PI()*$B24/Vandløb!$C$3)+EXP(-(3*PI())*(3*PI())*(Vandløb!V$13/Vandløb!$C$3)*Vandløb!$C$6/(Vandløb!$C$4*Vandløb!$C$3))*COS(3*PI()*$B24/Vandløb!$C$3)+EXP(-(4*PI())*(4*PI())*(Vandløb!V$13/Vandløb!$C$3)*Vandløb!$C$6/(Vandløb!$C$4*Vandløb!$C$3))*COS(4*PI()*$B24/Vandløb!$C$3)+EXP(-(5*PI())*(5*PI())*(Vandløb!V$13/Vandløb!$C$3)*Vandløb!$C$6/(Vandløb!$C$4*Vandløb!$C$3))*COS(5*PI()*$B24/Vandløb!$C$3)+EXP(-(6*PI())*(6*PI())*(Vandløb!V$13/Vandløb!$C$3)*Vandløb!$C$6/(Vandløb!$C$4*Vandløb!$C$3))*COS(6*PI()*$B24/Vandløb!$C$3)+EXP(-(7*PI())*(7*PI())*(Vandløb!V$13/Vandløb!$C$3)*Vandløb!$C$6/(Vandløb!$C$4*Vandløb!$C$3))*COS(7*PI()*$B24/Vandløb!$C$3)+EXP(-(8*PI())*(8*PI())*(Vandløb!V$13/Vandløb!$C$3)*Vandløb!$C$6/(Vandløb!$C$4*Vandløb!$C$3))*COS(8*PI()*$B24/Vandløb!$C$3)+EXP(-(9*PI())*(9*PI())*(Vandløb!V$13/Vandløb!$C$3)*Vandløb!$C$6/(Vandløb!$C$4*Vandløb!$C$3))*COS(9*PI()*$B24/Vandløb!$C$3)+EXP(-(10*PI())*(10*PI())*(Vandløb!V$13/Vandløb!$C$3)*Vandløb!$C$6/(Vandløb!$C$4*Vandløb!$C$3))*COS(10*PI()*$B24/Vandløb!$C$3))*2+1)*Vandløb!$C$7*Vandløb!$C$8/(Vandløb!$C$5+Vandløb!$C$7))/Vandløb!$C$8)</f>
        <v>77.41132107332615</v>
      </c>
      <c r="V24" s="49">
        <f>1/((((+EXP(-(1*PI())*(1*PI())*(Vandløb!W$13/Vandløb!$C$3)*Vandløb!$C$6/(Vandløb!$C$4*Vandløb!$C$3))*COS(1*PI()*$B24/Vandløb!$C$3)+EXP(-(2*PI())*(2*PI())*(Vandløb!W$13/Vandløb!$C$3)*Vandløb!$C$6/(Vandløb!$C$4*Vandløb!$C$3))*COS(2*PI()*$B24/Vandløb!$C$3)+EXP(-(3*PI())*(3*PI())*(Vandløb!W$13/Vandløb!$C$3)*Vandløb!$C$6/(Vandløb!$C$4*Vandløb!$C$3))*COS(3*PI()*$B24/Vandløb!$C$3)+EXP(-(4*PI())*(4*PI())*(Vandløb!W$13/Vandløb!$C$3)*Vandløb!$C$6/(Vandløb!$C$4*Vandløb!$C$3))*COS(4*PI()*$B24/Vandløb!$C$3)+EXP(-(5*PI())*(5*PI())*(Vandløb!W$13/Vandløb!$C$3)*Vandløb!$C$6/(Vandløb!$C$4*Vandløb!$C$3))*COS(5*PI()*$B24/Vandløb!$C$3)+EXP(-(6*PI())*(6*PI())*(Vandløb!W$13/Vandløb!$C$3)*Vandløb!$C$6/(Vandløb!$C$4*Vandløb!$C$3))*COS(6*PI()*$B24/Vandløb!$C$3)+EXP(-(7*PI())*(7*PI())*(Vandløb!W$13/Vandløb!$C$3)*Vandløb!$C$6/(Vandløb!$C$4*Vandløb!$C$3))*COS(7*PI()*$B24/Vandløb!$C$3)+EXP(-(8*PI())*(8*PI())*(Vandløb!W$13/Vandløb!$C$3)*Vandløb!$C$6/(Vandløb!$C$4*Vandløb!$C$3))*COS(8*PI()*$B24/Vandløb!$C$3)+EXP(-(9*PI())*(9*PI())*(Vandløb!W$13/Vandløb!$C$3)*Vandløb!$C$6/(Vandløb!$C$4*Vandløb!$C$3))*COS(9*PI()*$B24/Vandløb!$C$3)+EXP(-(10*PI())*(10*PI())*(Vandløb!W$13/Vandløb!$C$3)*Vandløb!$C$6/(Vandløb!$C$4*Vandløb!$C$3))*COS(10*PI()*$B24/Vandløb!$C$3))*2+1)*Vandløb!$C$7*Vandløb!$C$8/(Vandløb!$C$5+Vandløb!$C$7))/Vandløb!$C$8)</f>
        <v>74.719353521261866</v>
      </c>
      <c r="W24" s="49">
        <f>1/((((+EXP(-(1*PI())*(1*PI())*(Vandløb!X$13/Vandløb!$C$3)*Vandløb!$C$6/(Vandløb!$C$4*Vandløb!$C$3))*COS(1*PI()*$B24/Vandløb!$C$3)+EXP(-(2*PI())*(2*PI())*(Vandløb!X$13/Vandløb!$C$3)*Vandløb!$C$6/(Vandløb!$C$4*Vandløb!$C$3))*COS(2*PI()*$B24/Vandløb!$C$3)+EXP(-(3*PI())*(3*PI())*(Vandløb!X$13/Vandløb!$C$3)*Vandløb!$C$6/(Vandløb!$C$4*Vandløb!$C$3))*COS(3*PI()*$B24/Vandløb!$C$3)+EXP(-(4*PI())*(4*PI())*(Vandløb!X$13/Vandløb!$C$3)*Vandløb!$C$6/(Vandløb!$C$4*Vandløb!$C$3))*COS(4*PI()*$B24/Vandløb!$C$3)+EXP(-(5*PI())*(5*PI())*(Vandløb!X$13/Vandløb!$C$3)*Vandløb!$C$6/(Vandløb!$C$4*Vandløb!$C$3))*COS(5*PI()*$B24/Vandløb!$C$3)+EXP(-(6*PI())*(6*PI())*(Vandløb!X$13/Vandløb!$C$3)*Vandløb!$C$6/(Vandløb!$C$4*Vandløb!$C$3))*COS(6*PI()*$B24/Vandløb!$C$3)+EXP(-(7*PI())*(7*PI())*(Vandløb!X$13/Vandløb!$C$3)*Vandløb!$C$6/(Vandløb!$C$4*Vandløb!$C$3))*COS(7*PI()*$B24/Vandløb!$C$3)+EXP(-(8*PI())*(8*PI())*(Vandløb!X$13/Vandløb!$C$3)*Vandløb!$C$6/(Vandløb!$C$4*Vandløb!$C$3))*COS(8*PI()*$B24/Vandløb!$C$3)+EXP(-(9*PI())*(9*PI())*(Vandløb!X$13/Vandløb!$C$3)*Vandløb!$C$6/(Vandløb!$C$4*Vandløb!$C$3))*COS(9*PI()*$B24/Vandløb!$C$3)+EXP(-(10*PI())*(10*PI())*(Vandløb!X$13/Vandløb!$C$3)*Vandløb!$C$6/(Vandløb!$C$4*Vandløb!$C$3))*COS(10*PI()*$B24/Vandløb!$C$3))*2+1)*Vandløb!$C$7*Vandløb!$C$8/(Vandløb!$C$5+Vandløb!$C$7))/Vandløb!$C$8)</f>
        <v>72.470113244672987</v>
      </c>
      <c r="X24" s="49">
        <f>1/((((+EXP(-(1*PI())*(1*PI())*(Vandløb!Y$13/Vandløb!$C$3)*Vandløb!$C$6/(Vandløb!$C$4*Vandløb!$C$3))*COS(1*PI()*$B24/Vandløb!$C$3)+EXP(-(2*PI())*(2*PI())*(Vandløb!Y$13/Vandløb!$C$3)*Vandløb!$C$6/(Vandløb!$C$4*Vandløb!$C$3))*COS(2*PI()*$B24/Vandløb!$C$3)+EXP(-(3*PI())*(3*PI())*(Vandløb!Y$13/Vandløb!$C$3)*Vandløb!$C$6/(Vandløb!$C$4*Vandløb!$C$3))*COS(3*PI()*$B24/Vandløb!$C$3)+EXP(-(4*PI())*(4*PI())*(Vandløb!Y$13/Vandløb!$C$3)*Vandløb!$C$6/(Vandløb!$C$4*Vandløb!$C$3))*COS(4*PI()*$B24/Vandløb!$C$3)+EXP(-(5*PI())*(5*PI())*(Vandløb!Y$13/Vandløb!$C$3)*Vandløb!$C$6/(Vandløb!$C$4*Vandløb!$C$3))*COS(5*PI()*$B24/Vandløb!$C$3)+EXP(-(6*PI())*(6*PI())*(Vandløb!Y$13/Vandløb!$C$3)*Vandløb!$C$6/(Vandløb!$C$4*Vandløb!$C$3))*COS(6*PI()*$B24/Vandløb!$C$3)+EXP(-(7*PI())*(7*PI())*(Vandløb!Y$13/Vandløb!$C$3)*Vandløb!$C$6/(Vandløb!$C$4*Vandløb!$C$3))*COS(7*PI()*$B24/Vandløb!$C$3)+EXP(-(8*PI())*(8*PI())*(Vandløb!Y$13/Vandløb!$C$3)*Vandløb!$C$6/(Vandløb!$C$4*Vandløb!$C$3))*COS(8*PI()*$B24/Vandløb!$C$3)+EXP(-(9*PI())*(9*PI())*(Vandløb!Y$13/Vandløb!$C$3)*Vandløb!$C$6/(Vandløb!$C$4*Vandløb!$C$3))*COS(9*PI()*$B24/Vandløb!$C$3)+EXP(-(10*PI())*(10*PI())*(Vandløb!Y$13/Vandløb!$C$3)*Vandløb!$C$6/(Vandløb!$C$4*Vandløb!$C$3))*COS(10*PI()*$B24/Vandløb!$C$3))*2+1)*Vandløb!$C$7*Vandløb!$C$8/(Vandløb!$C$5+Vandløb!$C$7))/Vandløb!$C$8)</f>
        <v>70.575075312932867</v>
      </c>
      <c r="Y24" s="49">
        <f>1/((((+EXP(-(1*PI())*(1*PI())*(Vandløb!Z$13/Vandløb!$C$3)*Vandløb!$C$6/(Vandløb!$C$4*Vandløb!$C$3))*COS(1*PI()*$B24/Vandløb!$C$3)+EXP(-(2*PI())*(2*PI())*(Vandløb!Z$13/Vandløb!$C$3)*Vandløb!$C$6/(Vandløb!$C$4*Vandløb!$C$3))*COS(2*PI()*$B24/Vandløb!$C$3)+EXP(-(3*PI())*(3*PI())*(Vandløb!Z$13/Vandløb!$C$3)*Vandløb!$C$6/(Vandløb!$C$4*Vandløb!$C$3))*COS(3*PI()*$B24/Vandløb!$C$3)+EXP(-(4*PI())*(4*PI())*(Vandløb!Z$13/Vandløb!$C$3)*Vandløb!$C$6/(Vandløb!$C$4*Vandløb!$C$3))*COS(4*PI()*$B24/Vandløb!$C$3)+EXP(-(5*PI())*(5*PI())*(Vandløb!Z$13/Vandløb!$C$3)*Vandløb!$C$6/(Vandløb!$C$4*Vandløb!$C$3))*COS(5*PI()*$B24/Vandløb!$C$3)+EXP(-(6*PI())*(6*PI())*(Vandløb!Z$13/Vandløb!$C$3)*Vandløb!$C$6/(Vandløb!$C$4*Vandløb!$C$3))*COS(6*PI()*$B24/Vandløb!$C$3)+EXP(-(7*PI())*(7*PI())*(Vandløb!Z$13/Vandløb!$C$3)*Vandløb!$C$6/(Vandløb!$C$4*Vandløb!$C$3))*COS(7*PI()*$B24/Vandløb!$C$3)+EXP(-(8*PI())*(8*PI())*(Vandløb!Z$13/Vandløb!$C$3)*Vandløb!$C$6/(Vandløb!$C$4*Vandløb!$C$3))*COS(8*PI()*$B24/Vandløb!$C$3)+EXP(-(9*PI())*(9*PI())*(Vandløb!Z$13/Vandløb!$C$3)*Vandløb!$C$6/(Vandløb!$C$4*Vandløb!$C$3))*COS(9*PI()*$B24/Vandløb!$C$3)+EXP(-(10*PI())*(10*PI())*(Vandløb!Z$13/Vandløb!$C$3)*Vandløb!$C$6/(Vandløb!$C$4*Vandløb!$C$3))*COS(10*PI()*$B24/Vandløb!$C$3))*2+1)*Vandløb!$C$7*Vandløb!$C$8/(Vandløb!$C$5+Vandløb!$C$7))/Vandløb!$C$8)</f>
        <v>68.967061208200022</v>
      </c>
      <c r="Z24" s="49">
        <f>1/((((+EXP(-(1*PI())*(1*PI())*(Vandløb!AA$13/Vandløb!$C$3)*Vandløb!$C$6/(Vandløb!$C$4*Vandløb!$C$3))*COS(1*PI()*$B24/Vandløb!$C$3)+EXP(-(2*PI())*(2*PI())*(Vandløb!AA$13/Vandløb!$C$3)*Vandløb!$C$6/(Vandløb!$C$4*Vandløb!$C$3))*COS(2*PI()*$B24/Vandløb!$C$3)+EXP(-(3*PI())*(3*PI())*(Vandløb!AA$13/Vandløb!$C$3)*Vandløb!$C$6/(Vandløb!$C$4*Vandløb!$C$3))*COS(3*PI()*$B24/Vandløb!$C$3)+EXP(-(4*PI())*(4*PI())*(Vandløb!AA$13/Vandløb!$C$3)*Vandløb!$C$6/(Vandløb!$C$4*Vandløb!$C$3))*COS(4*PI()*$B24/Vandløb!$C$3)+EXP(-(5*PI())*(5*PI())*(Vandløb!AA$13/Vandløb!$C$3)*Vandløb!$C$6/(Vandløb!$C$4*Vandløb!$C$3))*COS(5*PI()*$B24/Vandløb!$C$3)+EXP(-(6*PI())*(6*PI())*(Vandløb!AA$13/Vandløb!$C$3)*Vandløb!$C$6/(Vandløb!$C$4*Vandløb!$C$3))*COS(6*PI()*$B24/Vandløb!$C$3)+EXP(-(7*PI())*(7*PI())*(Vandløb!AA$13/Vandløb!$C$3)*Vandløb!$C$6/(Vandløb!$C$4*Vandløb!$C$3))*COS(7*PI()*$B24/Vandløb!$C$3)+EXP(-(8*PI())*(8*PI())*(Vandløb!AA$13/Vandløb!$C$3)*Vandløb!$C$6/(Vandløb!$C$4*Vandløb!$C$3))*COS(8*PI()*$B24/Vandløb!$C$3)+EXP(-(9*PI())*(9*PI())*(Vandløb!AA$13/Vandløb!$C$3)*Vandløb!$C$6/(Vandløb!$C$4*Vandløb!$C$3))*COS(9*PI()*$B24/Vandløb!$C$3)+EXP(-(10*PI())*(10*PI())*(Vandløb!AA$13/Vandløb!$C$3)*Vandløb!$C$6/(Vandløb!$C$4*Vandløb!$C$3))*COS(10*PI()*$B24/Vandløb!$C$3))*2+1)*Vandløb!$C$7*Vandløb!$C$8/(Vandløb!$C$5+Vandløb!$C$7))/Vandløb!$C$8)</f>
        <v>67.594239457363344</v>
      </c>
      <c r="AA24" s="49">
        <f>1/((((+EXP(-(1*PI())*(1*PI())*(Vandløb!AB$13/Vandløb!$C$3)*Vandløb!$C$6/(Vandløb!$C$4*Vandløb!$C$3))*COS(1*PI()*$B24/Vandløb!$C$3)+EXP(-(2*PI())*(2*PI())*(Vandløb!AB$13/Vandløb!$C$3)*Vandløb!$C$6/(Vandløb!$C$4*Vandløb!$C$3))*COS(2*PI()*$B24/Vandløb!$C$3)+EXP(-(3*PI())*(3*PI())*(Vandløb!AB$13/Vandløb!$C$3)*Vandløb!$C$6/(Vandløb!$C$4*Vandløb!$C$3))*COS(3*PI()*$B24/Vandløb!$C$3)+EXP(-(4*PI())*(4*PI())*(Vandløb!AB$13/Vandløb!$C$3)*Vandløb!$C$6/(Vandløb!$C$4*Vandløb!$C$3))*COS(4*PI()*$B24/Vandløb!$C$3)+EXP(-(5*PI())*(5*PI())*(Vandløb!AB$13/Vandløb!$C$3)*Vandløb!$C$6/(Vandløb!$C$4*Vandløb!$C$3))*COS(5*PI()*$B24/Vandløb!$C$3)+EXP(-(6*PI())*(6*PI())*(Vandløb!AB$13/Vandløb!$C$3)*Vandløb!$C$6/(Vandløb!$C$4*Vandløb!$C$3))*COS(6*PI()*$B24/Vandløb!$C$3)+EXP(-(7*PI())*(7*PI())*(Vandløb!AB$13/Vandløb!$C$3)*Vandløb!$C$6/(Vandløb!$C$4*Vandløb!$C$3))*COS(7*PI()*$B24/Vandløb!$C$3)+EXP(-(8*PI())*(8*PI())*(Vandløb!AB$13/Vandløb!$C$3)*Vandløb!$C$6/(Vandløb!$C$4*Vandløb!$C$3))*COS(8*PI()*$B24/Vandløb!$C$3)+EXP(-(9*PI())*(9*PI())*(Vandløb!AB$13/Vandløb!$C$3)*Vandløb!$C$6/(Vandløb!$C$4*Vandløb!$C$3))*COS(9*PI()*$B24/Vandløb!$C$3)+EXP(-(10*PI())*(10*PI())*(Vandløb!AB$13/Vandløb!$C$3)*Vandløb!$C$6/(Vandløb!$C$4*Vandløb!$C$3))*COS(10*PI()*$B24/Vandløb!$C$3))*2+1)*Vandløb!$C$7*Vandløb!$C$8/(Vandløb!$C$5+Vandløb!$C$7))/Vandløb!$C$8)</f>
        <v>66.416025102438383</v>
      </c>
      <c r="AB24" s="50">
        <f>1/((((+EXP(-(1*PI())*(1*PI())*(Vandløb!AC$13/Vandløb!$C$3)*Vandløb!$C$6/(Vandløb!$C$4*Vandløb!$C$3))*COS(1*PI()*$B24/Vandløb!$C$3)+EXP(-(2*PI())*(2*PI())*(Vandløb!AC$13/Vandløb!$C$3)*Vandløb!$C$6/(Vandløb!$C$4*Vandløb!$C$3))*COS(2*PI()*$B24/Vandløb!$C$3)+EXP(-(3*PI())*(3*PI())*(Vandløb!AC$13/Vandløb!$C$3)*Vandløb!$C$6/(Vandløb!$C$4*Vandløb!$C$3))*COS(3*PI()*$B24/Vandløb!$C$3)+EXP(-(4*PI())*(4*PI())*(Vandløb!AC$13/Vandløb!$C$3)*Vandløb!$C$6/(Vandløb!$C$4*Vandløb!$C$3))*COS(4*PI()*$B24/Vandløb!$C$3)+EXP(-(5*PI())*(5*PI())*(Vandløb!AC$13/Vandløb!$C$3)*Vandløb!$C$6/(Vandløb!$C$4*Vandløb!$C$3))*COS(5*PI()*$B24/Vandløb!$C$3)+EXP(-(6*PI())*(6*PI())*(Vandløb!AC$13/Vandløb!$C$3)*Vandløb!$C$6/(Vandløb!$C$4*Vandløb!$C$3))*COS(6*PI()*$B24/Vandløb!$C$3)+EXP(-(7*PI())*(7*PI())*(Vandløb!AC$13/Vandløb!$C$3)*Vandløb!$C$6/(Vandløb!$C$4*Vandløb!$C$3))*COS(7*PI()*$B24/Vandløb!$C$3)+EXP(-(8*PI())*(8*PI())*(Vandløb!AC$13/Vandløb!$C$3)*Vandløb!$C$6/(Vandløb!$C$4*Vandløb!$C$3))*COS(8*PI()*$B24/Vandløb!$C$3)+EXP(-(9*PI())*(9*PI())*(Vandløb!AC$13/Vandløb!$C$3)*Vandløb!$C$6/(Vandløb!$C$4*Vandløb!$C$3))*COS(9*PI()*$B24/Vandløb!$C$3)+EXP(-(10*PI())*(10*PI())*(Vandløb!AC$13/Vandløb!$C$3)*Vandløb!$C$6/(Vandløb!$C$4*Vandløb!$C$3))*COS(10*PI()*$B24/Vandløb!$C$3))*2+1)*Vandløb!$C$7*Vandløb!$C$8/(Vandløb!$C$5+Vandløb!$C$7))/Vandløb!$C$8)</f>
        <v>65.400217618643623</v>
      </c>
    </row>
  </sheetData>
  <pageMargins left="0.7" right="0.7" top="0.75" bottom="0.75" header="0.3" footer="0.3"/>
  <pageSetup paperSize="8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Vandløb</vt:lpstr>
      <vt:lpstr>Baggrundsberegninger</vt:lpstr>
      <vt:lpstr>Vandløb!Udskriftsområde</vt:lpstr>
    </vt:vector>
  </TitlesOfParts>
  <Company>Aarhus Amt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 Transversal spredning i vandløb til FAQ'er</dc:title>
  <dc:creator>N &amp; M</dc:creator>
  <cp:lastModifiedBy>Mathias Gomme Gommesen</cp:lastModifiedBy>
  <cp:lastPrinted>2023-01-19T14:45:57Z</cp:lastPrinted>
  <dcterms:created xsi:type="dcterms:W3CDTF">2003-05-01T09:45:36Z</dcterms:created>
  <dcterms:modified xsi:type="dcterms:W3CDTF">2023-01-19T14:46:47Z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oudStatistics_StoryID">
    <vt:lpwstr>6eca5b58-ef48-4b22-a7ed-2433c31b701e</vt:lpwstr>
  </property>
</Properties>
</file>