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285" windowWidth="15975" windowHeight="5040" activeTab="4"/>
  </bookViews>
  <sheets>
    <sheet name="Hjælpeark" sheetId="3" r:id="rId1"/>
    <sheet name="H-koder" sheetId="4" r:id="rId2"/>
    <sheet name="Procentberegner" sheetId="1" r:id="rId3"/>
    <sheet name="Masseberegner" sheetId="2" r:id="rId4"/>
    <sheet name="Hjælpetekst" sheetId="5" r:id="rId5"/>
  </sheets>
  <calcPr calcId="145621"/>
</workbook>
</file>

<file path=xl/calcChain.xml><?xml version="1.0" encoding="utf-8"?>
<calcChain xmlns="http://schemas.openxmlformats.org/spreadsheetml/2006/main">
  <c r="B16" i="2" l="1"/>
  <c r="D13" i="2"/>
  <c r="D12" i="2"/>
  <c r="D11" i="2"/>
  <c r="D9" i="2"/>
  <c r="A9" i="2"/>
  <c r="E13" i="1"/>
  <c r="E12" i="1"/>
  <c r="F12" i="1" s="1"/>
  <c r="E11" i="1"/>
  <c r="E9" i="1"/>
  <c r="E15" i="1" s="1"/>
  <c r="D15" i="2" l="1"/>
  <c r="E15" i="2" s="1"/>
  <c r="F15" i="1"/>
  <c r="F14" i="1"/>
  <c r="F13" i="1"/>
  <c r="F11" i="1"/>
  <c r="F9" i="1"/>
  <c r="C16" i="1" s="1"/>
  <c r="C17" i="1" s="1"/>
  <c r="E9" i="2" l="1"/>
  <c r="B18" i="2" s="1"/>
  <c r="E12" i="2"/>
  <c r="E13" i="2"/>
  <c r="E11" i="2"/>
</calcChain>
</file>

<file path=xl/sharedStrings.xml><?xml version="1.0" encoding="utf-8"?>
<sst xmlns="http://schemas.openxmlformats.org/spreadsheetml/2006/main" count="787" uniqueCount="262">
  <si>
    <t>Stof</t>
  </si>
  <si>
    <t>Konc.</t>
  </si>
  <si>
    <t>Formel</t>
  </si>
  <si>
    <t>EC-nr</t>
  </si>
  <si>
    <t>Calciumhypochlorit</t>
  </si>
  <si>
    <t>CaCl2OH</t>
  </si>
  <si>
    <t>231-908-7</t>
  </si>
  <si>
    <t>Konc., grundstof m. kendt konc., mg/kg TS</t>
  </si>
  <si>
    <t>Calcium</t>
  </si>
  <si>
    <t>TS-%</t>
  </si>
  <si>
    <t>Grundstoffer</t>
  </si>
  <si>
    <t>Antal atomer</t>
  </si>
  <si>
    <t>Molarmasse, g/mol</t>
  </si>
  <si>
    <t>Molarmasse, samlet, g/mol</t>
  </si>
  <si>
    <t>%</t>
  </si>
  <si>
    <t>Kendt koncentration:</t>
  </si>
  <si>
    <t>Ca</t>
  </si>
  <si>
    <t>Øvrige</t>
  </si>
  <si>
    <t>Cl</t>
  </si>
  <si>
    <t>O</t>
  </si>
  <si>
    <t>H</t>
  </si>
  <si>
    <t>SUM</t>
  </si>
  <si>
    <t>Konc., stof, mg/kg TS</t>
  </si>
  <si>
    <t>Konc., stof, pct. af affaldet</t>
  </si>
  <si>
    <t>Caliumhypochlorit</t>
  </si>
  <si>
    <t>Konc., grundstof som ønskes bestemt, mg/kg TS</t>
  </si>
  <si>
    <t>Molarmasse</t>
  </si>
  <si>
    <t>Molarmasse, i alt</t>
  </si>
  <si>
    <t>Grundstof, hvis konc. ønskes bestemt</t>
  </si>
  <si>
    <t>Øvrige grunstoffer</t>
  </si>
  <si>
    <t>Konc., stof, pct. af foreligg.</t>
  </si>
  <si>
    <t>Konc. af ønsket grundstof, mg/kg TS</t>
  </si>
  <si>
    <t>Indkopier fra Faneblad H-koder (kolonne C-G)</t>
  </si>
  <si>
    <t>Fareklasse- og kategorikode</t>
  </si>
  <si>
    <t>Faresæt-ningskode</t>
  </si>
  <si>
    <t>Specifik konc.grænse</t>
  </si>
  <si>
    <t>Note</t>
  </si>
  <si>
    <t>Konc.-grænse</t>
  </si>
  <si>
    <t>Afsk.-værdi</t>
  </si>
  <si>
    <t>GHS</t>
  </si>
  <si>
    <t>HP-kode</t>
  </si>
  <si>
    <t xml:space="preserve">H314 </t>
  </si>
  <si>
    <t>GHS05</t>
  </si>
  <si>
    <t>Ja</t>
  </si>
  <si>
    <t>HP 4</t>
  </si>
  <si>
    <t>Dgr</t>
  </si>
  <si>
    <t xml:space="preserve">Skin Corr. 1B </t>
  </si>
  <si>
    <t>HP 8</t>
  </si>
  <si>
    <t xml:space="preserve">Acute Tox. 4 * </t>
  </si>
  <si>
    <t xml:space="preserve">H302 </t>
  </si>
  <si>
    <t>GHS07</t>
  </si>
  <si>
    <t>HP 6</t>
  </si>
  <si>
    <t xml:space="preserve">Ox. Sol. 2 </t>
  </si>
  <si>
    <t xml:space="preserve">H272 </t>
  </si>
  <si>
    <t>-</t>
  </si>
  <si>
    <t>Nej</t>
  </si>
  <si>
    <t>HP 2</t>
  </si>
  <si>
    <t xml:space="preserve">Aquatic Acute 1 </t>
  </si>
  <si>
    <t xml:space="preserve">H400 </t>
  </si>
  <si>
    <t>HP 14</t>
  </si>
  <si>
    <t>EUH031</t>
  </si>
  <si>
    <t>HP 12</t>
  </si>
  <si>
    <t xml:space="preserve">Fareklasse- og kategorikode(r) </t>
  </si>
  <si>
    <t>Konc.-grænse, %</t>
  </si>
  <si>
    <t>Summeres</t>
  </si>
  <si>
    <t>Afsk.-værdi, %</t>
  </si>
  <si>
    <t>GHS-kode</t>
  </si>
  <si>
    <t>H200</t>
  </si>
  <si>
    <t xml:space="preserve">Unst. Expl. </t>
  </si>
  <si>
    <t>GHS01</t>
  </si>
  <si>
    <t>HP 1</t>
  </si>
  <si>
    <t>H201</t>
  </si>
  <si>
    <t xml:space="preserve">Expl. 1.1 </t>
  </si>
  <si>
    <t>H202</t>
  </si>
  <si>
    <t>Expl. 1.2</t>
  </si>
  <si>
    <t>H203</t>
  </si>
  <si>
    <t xml:space="preserve">Expl. 1.3 </t>
  </si>
  <si>
    <t>H204</t>
  </si>
  <si>
    <t xml:space="preserve">Expl. 1.4 </t>
  </si>
  <si>
    <t>H205</t>
  </si>
  <si>
    <t>Fare f. masseeksplosion v. brand</t>
  </si>
  <si>
    <t>HP 15</t>
  </si>
  <si>
    <t>H220</t>
  </si>
  <si>
    <t xml:space="preserve">Flam. Gas 1 </t>
  </si>
  <si>
    <t>GHS02</t>
  </si>
  <si>
    <t>HP 3</t>
  </si>
  <si>
    <t>H221</t>
  </si>
  <si>
    <t xml:space="preserve">Flam. Gas 2 </t>
  </si>
  <si>
    <t>H222</t>
  </si>
  <si>
    <t xml:space="preserve">Aerosol 1 </t>
  </si>
  <si>
    <t>H223</t>
  </si>
  <si>
    <t xml:space="preserve">Aerosol 2 </t>
  </si>
  <si>
    <t>H224</t>
  </si>
  <si>
    <t>Flam. Liq. 1</t>
  </si>
  <si>
    <t>H225</t>
  </si>
  <si>
    <t xml:space="preserve">Flam. Liq. 2 </t>
  </si>
  <si>
    <t>H226</t>
  </si>
  <si>
    <t xml:space="preserve">Flam. Liq. 3 </t>
  </si>
  <si>
    <t>H228</t>
  </si>
  <si>
    <t xml:space="preserve">Flam. Sol. 1 </t>
  </si>
  <si>
    <t xml:space="preserve">Flam. Sol. 2 </t>
  </si>
  <si>
    <t>H240</t>
  </si>
  <si>
    <t xml:space="preserve">Self-react. A </t>
  </si>
  <si>
    <t xml:space="preserve">Org. Perox. A </t>
  </si>
  <si>
    <t>H241</t>
  </si>
  <si>
    <t>Self-react. B</t>
  </si>
  <si>
    <t>Org. Perox. B</t>
  </si>
  <si>
    <t>H242</t>
  </si>
  <si>
    <t>Self-react. CD</t>
  </si>
  <si>
    <t xml:space="preserve">Self-react. EF </t>
  </si>
  <si>
    <t>Org. Perox. CD</t>
  </si>
  <si>
    <t>Org. Perox. EF</t>
  </si>
  <si>
    <t>H250</t>
  </si>
  <si>
    <t xml:space="preserve">Pyr. Liq. 1 </t>
  </si>
  <si>
    <t>Pyr. Sol. 1</t>
  </si>
  <si>
    <t>H251</t>
  </si>
  <si>
    <t xml:space="preserve">Self-heat. 1 </t>
  </si>
  <si>
    <t>H252</t>
  </si>
  <si>
    <t xml:space="preserve">Self-heat. 2 </t>
  </si>
  <si>
    <t>H260</t>
  </si>
  <si>
    <t xml:space="preserve">Water-react. 1 </t>
  </si>
  <si>
    <t>H261</t>
  </si>
  <si>
    <t xml:space="preserve">Water-react. 2 </t>
  </si>
  <si>
    <t>Water-react. 3</t>
  </si>
  <si>
    <t>H270</t>
  </si>
  <si>
    <t xml:space="preserve">Ox. Gas 1 </t>
  </si>
  <si>
    <t>GHS03</t>
  </si>
  <si>
    <t>H271</t>
  </si>
  <si>
    <t xml:space="preserve">Ox. Liq. 1 </t>
  </si>
  <si>
    <t>Ox. Sol. 1</t>
  </si>
  <si>
    <t>H272</t>
  </si>
  <si>
    <t>Ox. Liq. 2</t>
  </si>
  <si>
    <t>Ox. Liq. 3</t>
  </si>
  <si>
    <t>Ox. Sol. 2</t>
  </si>
  <si>
    <t>Ox. Sol. 3</t>
  </si>
  <si>
    <t>H300</t>
  </si>
  <si>
    <t>Acute Tox. 1 (Oral)</t>
  </si>
  <si>
    <t>GHS06</t>
  </si>
  <si>
    <t>Acute Tox. 2 (Oral)</t>
  </si>
  <si>
    <t>H301</t>
  </si>
  <si>
    <t>Acute Tox. 3 (Oral)</t>
  </si>
  <si>
    <t>H302</t>
  </si>
  <si>
    <t>Acute Tox. 4 (Oral)</t>
  </si>
  <si>
    <t>H304</t>
  </si>
  <si>
    <t>Asp. Tox. 1</t>
  </si>
  <si>
    <t>GHS08</t>
  </si>
  <si>
    <t>HP 5</t>
  </si>
  <si>
    <t>H310</t>
  </si>
  <si>
    <t>Acute Tox. 1 (Dermal)</t>
  </si>
  <si>
    <t>Acute Tox. 2 (Dermal)</t>
  </si>
  <si>
    <t>H311</t>
  </si>
  <si>
    <t>Acute Tox. 3 (Dermal)</t>
  </si>
  <si>
    <t>H312</t>
  </si>
  <si>
    <t>Acute Tox. 4 (Dermal)</t>
  </si>
  <si>
    <t>H314</t>
  </si>
  <si>
    <t>H315</t>
  </si>
  <si>
    <t>H317</t>
  </si>
  <si>
    <t>Skin Sens. 1</t>
  </si>
  <si>
    <t>HP 13</t>
  </si>
  <si>
    <t>H318</t>
  </si>
  <si>
    <t>H319</t>
  </si>
  <si>
    <t>H330</t>
  </si>
  <si>
    <t>Acute Tox. 1 (Inhal.)</t>
  </si>
  <si>
    <t>Acute Tox. 2 (Inhal.)</t>
  </si>
  <si>
    <t>H331</t>
  </si>
  <si>
    <t>Acute Tox. 3 (Inhal.)</t>
  </si>
  <si>
    <t>H332</t>
  </si>
  <si>
    <t>Acute Tox. 4 (Inhal.)</t>
  </si>
  <si>
    <t>H334</t>
  </si>
  <si>
    <t>Resp. Sens. 1</t>
  </si>
  <si>
    <t>H335</t>
  </si>
  <si>
    <t>STOT SE 3</t>
  </si>
  <si>
    <t>H340</t>
  </si>
  <si>
    <t xml:space="preserve">Muta. 1A </t>
  </si>
  <si>
    <t>HP 11</t>
  </si>
  <si>
    <t>Muta. 1B</t>
  </si>
  <si>
    <t>H341</t>
  </si>
  <si>
    <t>Muta. 2</t>
  </si>
  <si>
    <t>H350</t>
  </si>
  <si>
    <t xml:space="preserve">Carc. 1A </t>
  </si>
  <si>
    <t>HP 7</t>
  </si>
  <si>
    <t>Carc. 1B</t>
  </si>
  <si>
    <t>H351</t>
  </si>
  <si>
    <t>Carc. 2</t>
  </si>
  <si>
    <t>H360</t>
  </si>
  <si>
    <t>Repr. 1A</t>
  </si>
  <si>
    <t>HP 10</t>
  </si>
  <si>
    <t>Repr. 1B</t>
  </si>
  <si>
    <t>H361</t>
  </si>
  <si>
    <t>Repr. 2</t>
  </si>
  <si>
    <t>H370</t>
  </si>
  <si>
    <t>STOT SE 1</t>
  </si>
  <si>
    <t>H371</t>
  </si>
  <si>
    <t>STOT SE 2</t>
  </si>
  <si>
    <t>H372</t>
  </si>
  <si>
    <t>STOT RE 1</t>
  </si>
  <si>
    <t>H373</t>
  </si>
  <si>
    <t>STOT RE 2</t>
  </si>
  <si>
    <t>H400</t>
  </si>
  <si>
    <t>Aquatic Acute 1</t>
  </si>
  <si>
    <t>GHS09</t>
  </si>
  <si>
    <t>H410</t>
  </si>
  <si>
    <t>Aquatic Cronic 1</t>
  </si>
  <si>
    <t>H411</t>
  </si>
  <si>
    <t>Aquatic Cronic 2</t>
  </si>
  <si>
    <t>H412</t>
  </si>
  <si>
    <t>Aquatic Cronic 3</t>
  </si>
  <si>
    <t>H413</t>
  </si>
  <si>
    <t>Aquatic Cronic 4</t>
  </si>
  <si>
    <t>H420</t>
  </si>
  <si>
    <t>Ozon 1</t>
  </si>
  <si>
    <t>Supplerende faresætningskoder:</t>
  </si>
  <si>
    <t>EUH001</t>
  </si>
  <si>
    <t xml:space="preserve">Eksplosiv i tør tilstand </t>
  </si>
  <si>
    <t>EUH019</t>
  </si>
  <si>
    <t xml:space="preserve">Kan danne eksplosive peroxider </t>
  </si>
  <si>
    <t>EUH029</t>
  </si>
  <si>
    <t>Udvikler giftig gas ved kontakt med vand</t>
  </si>
  <si>
    <t>Udvikler giftig gas ved kontakt med syre</t>
  </si>
  <si>
    <t>EUH032</t>
  </si>
  <si>
    <t>Udvikler meget giftig gas ved kontakt med syre</t>
  </si>
  <si>
    <t>EUH044</t>
  </si>
  <si>
    <t>Eksplosionsfarlig ved opvarmning under indeslutning</t>
  </si>
  <si>
    <t>STOT SE 3; H335: C ≥ 3%</t>
  </si>
  <si>
    <t>Skin Corr. 1B; H314: C ≥ 5%</t>
  </si>
  <si>
    <t>M=10</t>
  </si>
  <si>
    <t>Eye Dam. 1; H318: 3% ≤ C &lt; 5%</t>
  </si>
  <si>
    <t>Skin Irrit. 2; H315: 1% ≤ C &lt; 5%</t>
  </si>
  <si>
    <t>Eye Irrit. 2; H319: 0,5% ≤ C &lt; 3%</t>
  </si>
  <si>
    <t>Note T</t>
  </si>
  <si>
    <t>Eksempel:</t>
  </si>
  <si>
    <t>EC-nr. 231-908-7</t>
  </si>
  <si>
    <r>
      <t xml:space="preserve">GHS-kode og </t>
    </r>
    <r>
      <rPr>
        <sz val="11"/>
        <color rgb="FFFF0000"/>
        <rFont val="Calibri"/>
        <family val="2"/>
        <scheme val="minor"/>
      </rPr>
      <t>Signalord</t>
    </r>
  </si>
  <si>
    <t>Eyedam. 1</t>
  </si>
  <si>
    <t>Skin Corr. 1A</t>
  </si>
  <si>
    <t>Skin Corr. 1A + 1B + 1C</t>
  </si>
  <si>
    <r>
      <t xml:space="preserve">Suppl. Faresæt-ningskode </t>
    </r>
    <r>
      <rPr>
        <i/>
        <sz val="11"/>
        <color theme="1"/>
        <rFont val="Calibri"/>
        <family val="2"/>
        <scheme val="minor"/>
      </rPr>
      <t>(flyt t. ny række)</t>
    </r>
  </si>
  <si>
    <r>
      <t>Indkopier (KUN TEKST) fra ECHA's database</t>
    </r>
    <r>
      <rPr>
        <sz val="11"/>
        <color theme="1"/>
        <rFont val="Calibri"/>
        <family val="2"/>
        <scheme val="minor"/>
      </rPr>
      <t xml:space="preserve"> </t>
    </r>
  </si>
  <si>
    <t>Skin Iirrit. 2</t>
  </si>
  <si>
    <t>Ja, og m.       Eye Irrit. 2, H319</t>
  </si>
  <si>
    <t>Eye Irrit. 2</t>
  </si>
  <si>
    <t>Ja, og m.       Skin Irrit. 2   H315</t>
  </si>
  <si>
    <t>Beregn koncentrationen af en forbindelse ud fra kendskab til koncentrationen af ét af grundstofferne (her calcium i calciumhypochlorit)</t>
  </si>
  <si>
    <t xml:space="preserve">Beregn massen af et givent grundstof ud fra kendskab til den forbindelse, det indgår i, og dennes koncentration (i %) </t>
  </si>
  <si>
    <t>Intro til hjælpeværktøj for klassificering af farligt affald, Trin 4</t>
  </si>
  <si>
    <t>Hjælpeværktøjet er et simpelt regneark, som kan lette klassificeringen af farligt affald, når man når til Trin 4 i klassificeringen (se vejledningens side 13 og følgende sider – især Boks 2.5, 2.7 og Tabel 2.1).</t>
  </si>
  <si>
    <t>I den version, der er tilgængelig for download her på hjemmesiden, er allerede indsat et eksempel, nemlig caliumhypoklorit – et af de stoffer, der også bruges som eksempel i vejledningen, og hjælpeværktøjet finder bedst anvendelse ved samtidig brug af vejledningen.</t>
  </si>
  <si>
    <t>Ideen er, at få samlet alle informationer om et givet stof på ét sted, herunder både klassificeringen og oplysninger om de koncentrationsgrænser, der gælder for de enkelte faresætningskoder, samt oplysninger om eventuelle summeringsregler m.v.</t>
  </si>
  <si>
    <t>Gør som følger:</t>
  </si>
  <si>
    <t>1) På første faneblad, ”Hjælpeark”, indkopieres opslaget på ECHAs database for det stof, der ønskes klassificeret. Indkopiér under neden under eksemplet – så er det hele tiden muligt at kontrollere, at det er gjort rigtigt. Klik på ”kun tekst-funktionen” ved indkopiering – så står kopien mere overskueligt.</t>
  </si>
  <si>
    <t>Signalordet er i eksemplet vist med rødt, blot for at det skal skille sig ud fra GHS-koderne. Ved indkopiering af nyt eksempel, vil det selvfølgelig bare fremstå i sort.</t>
  </si>
  <si>
    <t>2) HVIS der findes supplerende faresætningskode(r), vil de automatisk stå i de øverste rækker. Klip dem ud, og flyt dem ned under de øvrige rækker (i eksemplet er det således den supplerende faresætningskode EUH031, der er flyttet ned i række 11).</t>
  </si>
  <si>
    <t>3) Gå til faneblad 2, ”H-koder”, og find – via H-kodenummeret – de relevante oplysninger om koncentrationsgrænser, og kopier dem ud, H-kode for H-kode og sæt dem ind på faneblad 1 ud for de respektive H-koder. Kopier kun strengen fra kolonne C til G.</t>
  </si>
  <si>
    <t>4) Find den laveste koncentrationsgrænse i kolonne I på Hjælpearket. Det er koncentrationsgrænsen for, hvornår det pågældende stof gør affaldet farligt. I eksemplet således 5 %, og man kan samtidig aflæse, at det har en afskæringsværdi på 1 % og at koncentrationen af dette stof skal summeres med eventuelle andre stoffer med samme egenskab, hvis afskæringsværdien er overskredet, idet summen så skal overholder koncentrationsgrænsen.</t>
  </si>
  <si>
    <t>Hvad nu, hvis jeg kun kender koncentrationen af ét af grundstofferne i en forbindelse med farlige egenskaber?</t>
  </si>
  <si>
    <t>Ofte angiver analyser kun koncentrationerne af de enkelte grundstoffer i en prøve, og som regel udtrykt i mg/kg TS. Hvis man ved, at et bestemt grundstof kun indgår i én bestemt forbindelse, kan koncentrationen af denne forbindelse beregnes ved hjælp af værktøjet på faneblad 3, ”Procentberegner”.</t>
  </si>
  <si>
    <t>Ud over koncentrationen af det pågældende grundstof skal man kende:</t>
  </si>
  <si>
    <r>
      <t>·</t>
    </r>
    <r>
      <rPr>
        <sz val="7"/>
        <color theme="1"/>
        <rFont val="Times New Roman"/>
        <family val="1"/>
      </rPr>
      <t xml:space="preserve">         </t>
    </r>
    <r>
      <rPr>
        <sz val="11"/>
        <color theme="1"/>
        <rFont val="Calibri"/>
        <family val="2"/>
        <scheme val="minor"/>
      </rPr>
      <t>formelen for den forbindelse, det indgår i (findes let på nettet),</t>
    </r>
  </si>
  <si>
    <r>
      <t>·</t>
    </r>
    <r>
      <rPr>
        <sz val="7"/>
        <color theme="1"/>
        <rFont val="Times New Roman"/>
        <family val="1"/>
      </rPr>
      <t xml:space="preserve">         </t>
    </r>
    <r>
      <rPr>
        <sz val="11"/>
        <color theme="1"/>
        <rFont val="Calibri"/>
        <family val="2"/>
        <scheme val="minor"/>
      </rPr>
      <t>molarmasserne for hver af de grundstoffer, der indgår i forbindelsen (findes let på nettet) og</t>
    </r>
  </si>
  <si>
    <r>
      <t>·</t>
    </r>
    <r>
      <rPr>
        <sz val="7"/>
        <color theme="1"/>
        <rFont val="Times New Roman"/>
        <family val="1"/>
      </rPr>
      <t xml:space="preserve">         </t>
    </r>
    <r>
      <rPr>
        <sz val="11"/>
        <color theme="1"/>
        <rFont val="Calibri"/>
        <family val="2"/>
        <scheme val="minor"/>
      </rPr>
      <t>tørstofprocenten for den blanding, hvori stoffet forekommer (vil fremgå af analysen).</t>
    </r>
  </si>
  <si>
    <t>Disse oplysninger indtastes i regnearket, som herefter automatisk beregner koncentrationen af den ønskede forbindelse, udtrykt i procent (foreliggende).</t>
  </si>
  <si>
    <t>Er man i den omvendte situation – at man kender denne koncentration, men gerne vil kende koncentrationen af et givent grundstof (hvis forbindelsen f.eks. er Note 1-mærket, og det derfor er koncentrationen af f.eks. det enkelte metalliske grundstof, koncentrationsgrænsen gælder for), så kan man på værktøjet på faneblad 4, ”Masseberegner”, regne den modsatte vej – med de samme oplysninger.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</si>
</sst>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 #,##0_ ;_ * \-#,##0_ ;_ * &quot;-&quot;??_ ;_ @_ "/>
    <numFmt numFmtId="165" formatCode="0.0"/>
    <numFmt numFmtId="166" formatCode="0.00000"/>
  </numFmts>
  <fonts count="10" x14ac:knownFonts="1">
    <font>
      <sz val="11"/>
      <color theme="1"/>
      <name val="Calibri"/>
      <family val="2"/>
      <scheme val="minor"/>
    </font>
    <font>
      <sz val="11"/>
      <color theme="1"/>
      <name val="Calibri"/>
      <family val="2"/>
      <scheme val="minor"/>
    </font>
    <font>
      <b/>
      <sz val="11"/>
      <color rgb="FF3F3F3F"/>
      <name val="Calibri"/>
      <family val="2"/>
      <scheme val="minor"/>
    </font>
    <font>
      <b/>
      <sz val="11"/>
      <color rgb="FFFA7D00"/>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sz val="11"/>
      <color theme="2" tint="-0.499984740745262"/>
      <name val="Calibri"/>
      <family val="2"/>
      <scheme val="minor"/>
    </font>
    <font>
      <sz val="11"/>
      <color theme="1"/>
      <name val="Symbol"/>
      <family val="1"/>
      <charset val="2"/>
    </font>
    <font>
      <sz val="7"/>
      <color theme="1"/>
      <name val="Times New Roman"/>
      <family val="1"/>
    </font>
  </fonts>
  <fills count="5">
    <fill>
      <patternFill patternType="none"/>
    </fill>
    <fill>
      <patternFill patternType="gray125"/>
    </fill>
    <fill>
      <patternFill patternType="solid">
        <fgColor rgb="FFF2F2F2"/>
      </patternFill>
    </fill>
    <fill>
      <patternFill patternType="solid">
        <fgColor rgb="FFFFFFCC"/>
      </patternFill>
    </fill>
    <fill>
      <patternFill patternType="solid">
        <fgColor theme="9" tint="0.79998168889431442"/>
        <bgColor indexed="65"/>
      </patternFill>
    </fill>
  </fills>
  <borders count="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s>
  <cellStyleXfs count="6">
    <xf numFmtId="0" fontId="0" fillId="0" borderId="0"/>
    <xf numFmtId="43" fontId="1" fillId="0" borderId="0" applyFont="0" applyFill="0" applyBorder="0" applyAlignment="0" applyProtection="0"/>
    <xf numFmtId="0" fontId="2" fillId="2" borderId="2" applyNumberFormat="0" applyAlignment="0" applyProtection="0"/>
    <xf numFmtId="0" fontId="3" fillId="2" borderId="1" applyNumberFormat="0" applyAlignment="0" applyProtection="0"/>
    <xf numFmtId="0" fontId="1" fillId="3" borderId="3" applyNumberFormat="0" applyFont="0" applyAlignment="0" applyProtection="0"/>
    <xf numFmtId="0" fontId="1" fillId="4" borderId="0" applyNumberFormat="0" applyBorder="0" applyAlignment="0" applyProtection="0"/>
  </cellStyleXfs>
  <cellXfs count="54">
    <xf numFmtId="0" fontId="0" fillId="0" borderId="0" xfId="0"/>
    <xf numFmtId="0" fontId="0" fillId="3" borderId="3" xfId="4" applyFont="1"/>
    <xf numFmtId="0" fontId="0" fillId="0" borderId="0" xfId="0" applyAlignment="1">
      <alignment vertical="top" wrapText="1"/>
    </xf>
    <xf numFmtId="0" fontId="0" fillId="3" borderId="3" xfId="4" applyFont="1" applyAlignment="1">
      <alignment vertical="top"/>
    </xf>
    <xf numFmtId="164" fontId="1" fillId="3" borderId="3" xfId="4" applyNumberFormat="1" applyAlignment="1">
      <alignment vertical="top"/>
    </xf>
    <xf numFmtId="0" fontId="1" fillId="3" borderId="3" xfId="4"/>
    <xf numFmtId="0" fontId="0" fillId="0" borderId="0" xfId="0" applyAlignment="1">
      <alignment vertical="top"/>
    </xf>
    <xf numFmtId="0" fontId="0" fillId="0" borderId="0" xfId="0" applyAlignment="1">
      <alignment horizontal="center" vertical="top" wrapText="1"/>
    </xf>
    <xf numFmtId="0" fontId="0" fillId="0" borderId="0" xfId="0" applyAlignment="1">
      <alignment horizontal="center" vertical="top"/>
    </xf>
    <xf numFmtId="0" fontId="6" fillId="0" borderId="0" xfId="0" applyFont="1"/>
    <xf numFmtId="0" fontId="0" fillId="0" borderId="0" xfId="0" applyAlignment="1">
      <alignment horizontal="center"/>
    </xf>
    <xf numFmtId="1" fontId="0" fillId="0" borderId="0" xfId="0" applyNumberFormat="1"/>
    <xf numFmtId="164" fontId="0" fillId="0" borderId="0" xfId="1" applyNumberFormat="1" applyFont="1"/>
    <xf numFmtId="165" fontId="3" fillId="2" borderId="1" xfId="3" applyNumberFormat="1"/>
    <xf numFmtId="164" fontId="0" fillId="0" borderId="0" xfId="0" applyNumberFormat="1" applyAlignment="1">
      <alignment vertical="top"/>
    </xf>
    <xf numFmtId="165" fontId="1" fillId="3" borderId="3" xfId="4" applyNumberFormat="1"/>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6" fillId="0" borderId="0" xfId="0" applyFont="1" applyAlignment="1">
      <alignment vertical="top" wrapText="1"/>
    </xf>
    <xf numFmtId="165" fontId="0" fillId="0" borderId="0" xfId="0" applyNumberFormat="1"/>
    <xf numFmtId="165" fontId="1" fillId="3" borderId="3" xfId="4" applyNumberFormat="1" applyFont="1"/>
    <xf numFmtId="164" fontId="3" fillId="2" borderId="1" xfId="3" applyNumberFormat="1" applyAlignment="1">
      <alignment vertical="top"/>
    </xf>
    <xf numFmtId="166" fontId="3" fillId="2" borderId="1" xfId="3" applyNumberFormat="1"/>
    <xf numFmtId="0" fontId="1" fillId="4" borderId="3" xfId="5" applyBorder="1" applyAlignment="1">
      <alignment horizontal="left" vertical="center"/>
    </xf>
    <xf numFmtId="0" fontId="1" fillId="3" borderId="3" xfId="4" applyAlignment="1">
      <alignment horizontal="center" vertical="center" wrapText="1"/>
    </xf>
    <xf numFmtId="0" fontId="0" fillId="3" borderId="3" xfId="4" applyFont="1" applyAlignment="1">
      <alignment horizontal="center" vertical="center" wrapText="1"/>
    </xf>
    <xf numFmtId="0" fontId="3" fillId="2" borderId="1" xfId="3" applyAlignment="1">
      <alignment horizontal="center" vertical="center" wrapText="1"/>
    </xf>
    <xf numFmtId="0" fontId="0" fillId="4" borderId="0" xfId="5" applyFont="1" applyAlignment="1">
      <alignment horizontal="center" vertical="center" wrapText="1"/>
    </xf>
    <xf numFmtId="0" fontId="0" fillId="4" borderId="0" xfId="5" applyFont="1" applyAlignment="1">
      <alignment vertical="center" wrapText="1"/>
    </xf>
    <xf numFmtId="0" fontId="1" fillId="4" borderId="0" xfId="5" applyAlignment="1">
      <alignment horizontal="center" vertical="center" wrapText="1"/>
    </xf>
    <xf numFmtId="0" fontId="0" fillId="0" borderId="0" xfId="0" applyAlignment="1">
      <alignment horizontal="center" vertical="center"/>
    </xf>
    <xf numFmtId="0" fontId="0" fillId="0" borderId="0" xfId="0" applyAlignment="1">
      <alignment horizontal="left"/>
    </xf>
    <xf numFmtId="0" fontId="1" fillId="4" borderId="0" xfId="5" applyAlignment="1">
      <alignment horizontal="center" vertical="center"/>
    </xf>
    <xf numFmtId="0" fontId="1" fillId="4" borderId="0" xfId="5"/>
    <xf numFmtId="0" fontId="1" fillId="4" borderId="0" xfId="5" applyAlignment="1">
      <alignment horizontal="center"/>
    </xf>
    <xf numFmtId="0" fontId="0" fillId="0" borderId="0" xfId="0" applyAlignment="1">
      <alignment horizontal="center" vertical="center" wrapText="1"/>
    </xf>
    <xf numFmtId="0" fontId="6" fillId="0" borderId="0" xfId="0" applyFont="1" applyAlignment="1">
      <alignment horizontal="center"/>
    </xf>
    <xf numFmtId="0" fontId="6" fillId="4" borderId="0" xfId="5" applyFont="1"/>
    <xf numFmtId="0" fontId="1" fillId="4" borderId="0" xfId="5" applyAlignment="1">
      <alignment vertical="top" wrapText="1"/>
    </xf>
    <xf numFmtId="0" fontId="1" fillId="4" borderId="0" xfId="5" applyAlignment="1">
      <alignment vertical="center"/>
    </xf>
    <xf numFmtId="0" fontId="0" fillId="0" borderId="0" xfId="0" applyFont="1" applyAlignment="1">
      <alignment horizontal="center" vertical="center"/>
    </xf>
    <xf numFmtId="0" fontId="4" fillId="0" borderId="0" xfId="0" applyFont="1" applyAlignment="1">
      <alignment horizontal="center" vertical="center"/>
    </xf>
    <xf numFmtId="0" fontId="4" fillId="0" borderId="0" xfId="0" applyFont="1"/>
    <xf numFmtId="0" fontId="7" fillId="0" borderId="0" xfId="0" applyFont="1"/>
    <xf numFmtId="0" fontId="5" fillId="0" borderId="0" xfId="0" applyFont="1"/>
    <xf numFmtId="0" fontId="5" fillId="3" borderId="3" xfId="4" applyFont="1" applyAlignment="1">
      <alignment horizontal="center"/>
    </xf>
    <xf numFmtId="0" fontId="2" fillId="2" borderId="4" xfId="2" applyBorder="1" applyAlignment="1">
      <alignment horizontal="center"/>
    </xf>
    <xf numFmtId="0" fontId="2" fillId="2" borderId="5" xfId="2" applyBorder="1" applyAlignment="1">
      <alignment horizontal="center"/>
    </xf>
    <xf numFmtId="0" fontId="2" fillId="2" borderId="6" xfId="2" applyBorder="1" applyAlignment="1">
      <alignment horizontal="center"/>
    </xf>
    <xf numFmtId="0" fontId="0" fillId="0" borderId="0" xfId="0" applyAlignment="1">
      <alignment horizontal="center" vertical="center"/>
    </xf>
    <xf numFmtId="0" fontId="5" fillId="0" borderId="0" xfId="0" applyFont="1" applyAlignment="1">
      <alignment vertical="center" wrapText="1"/>
    </xf>
    <xf numFmtId="0" fontId="0" fillId="0" borderId="0" xfId="0" applyAlignment="1">
      <alignment wrapText="1"/>
    </xf>
    <xf numFmtId="0" fontId="8" fillId="0" borderId="0" xfId="0" applyFont="1" applyAlignment="1">
      <alignment horizontal="left" vertical="center" wrapText="1"/>
    </xf>
  </cellXfs>
  <cellStyles count="6">
    <cellStyle name="20 % - Markeringsfarve6" xfId="5" builtinId="50"/>
    <cellStyle name="Bemærk!" xfId="4" builtinId="10"/>
    <cellStyle name="Beregning" xfId="3" builtinId="22"/>
    <cellStyle name="Komma" xfId="1" builtinId="3"/>
    <cellStyle name="Normal" xfId="0" builtinId="0"/>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opLeftCell="B1" workbookViewId="0">
      <selection activeCell="B14" sqref="B14"/>
    </sheetView>
  </sheetViews>
  <sheetFormatPr defaultRowHeight="15" x14ac:dyDescent="0.25"/>
  <cols>
    <col min="1" max="1" width="23.28515625" customWidth="1"/>
    <col min="2" max="2" width="18.28515625" customWidth="1"/>
    <col min="3" max="3" width="9.5703125" customWidth="1"/>
    <col min="4" max="4" width="5.28515625" customWidth="1"/>
    <col min="5" max="5" width="13.7109375" customWidth="1"/>
    <col min="7" max="7" width="28.140625" customWidth="1"/>
    <col min="8" max="8" width="7.140625" customWidth="1"/>
  </cols>
  <sheetData>
    <row r="1" spans="1:13" ht="14.45" x14ac:dyDescent="0.3">
      <c r="B1" s="46" t="s">
        <v>237</v>
      </c>
      <c r="C1" s="46"/>
      <c r="D1" s="46"/>
      <c r="E1" s="46"/>
      <c r="F1" s="46"/>
      <c r="G1" s="46"/>
      <c r="H1" s="46"/>
      <c r="I1" s="47" t="s">
        <v>32</v>
      </c>
      <c r="J1" s="48"/>
      <c r="K1" s="48"/>
      <c r="L1" s="48"/>
      <c r="M1" s="49"/>
    </row>
    <row r="2" spans="1:13" ht="75" x14ac:dyDescent="0.25">
      <c r="A2" s="24" t="s">
        <v>0</v>
      </c>
      <c r="B2" s="25" t="s">
        <v>33</v>
      </c>
      <c r="C2" s="25" t="s">
        <v>34</v>
      </c>
      <c r="D2" s="25"/>
      <c r="E2" s="26" t="s">
        <v>236</v>
      </c>
      <c r="F2" s="26" t="s">
        <v>232</v>
      </c>
      <c r="G2" s="25" t="s">
        <v>35</v>
      </c>
      <c r="H2" s="25" t="s">
        <v>36</v>
      </c>
      <c r="I2" s="27" t="s">
        <v>37</v>
      </c>
      <c r="J2" s="27" t="s">
        <v>21</v>
      </c>
      <c r="K2" s="27" t="s">
        <v>38</v>
      </c>
      <c r="L2" s="27" t="s">
        <v>39</v>
      </c>
      <c r="M2" s="27" t="s">
        <v>40</v>
      </c>
    </row>
    <row r="4" spans="1:13" ht="14.45" x14ac:dyDescent="0.3">
      <c r="A4" t="s">
        <v>230</v>
      </c>
    </row>
    <row r="5" spans="1:13" x14ac:dyDescent="0.25">
      <c r="A5" t="s">
        <v>4</v>
      </c>
      <c r="B5" t="s">
        <v>52</v>
      </c>
      <c r="C5" t="s">
        <v>53</v>
      </c>
      <c r="D5" t="s">
        <v>53</v>
      </c>
      <c r="E5" s="44" t="s">
        <v>60</v>
      </c>
      <c r="F5" t="s">
        <v>50</v>
      </c>
      <c r="G5" t="s">
        <v>223</v>
      </c>
      <c r="H5" t="s">
        <v>229</v>
      </c>
      <c r="J5" s="10" t="s">
        <v>55</v>
      </c>
      <c r="L5" s="10" t="s">
        <v>126</v>
      </c>
      <c r="M5" s="10" t="s">
        <v>56</v>
      </c>
    </row>
    <row r="6" spans="1:13" x14ac:dyDescent="0.25">
      <c r="A6" t="s">
        <v>231</v>
      </c>
      <c r="F6" t="s">
        <v>200</v>
      </c>
      <c r="G6" t="s">
        <v>224</v>
      </c>
    </row>
    <row r="7" spans="1:13" ht="14.45" x14ac:dyDescent="0.3">
      <c r="F7" t="s">
        <v>42</v>
      </c>
      <c r="G7" t="s">
        <v>225</v>
      </c>
    </row>
    <row r="8" spans="1:13" x14ac:dyDescent="0.25">
      <c r="B8" t="s">
        <v>48</v>
      </c>
      <c r="C8" t="s">
        <v>49</v>
      </c>
      <c r="D8" t="s">
        <v>49</v>
      </c>
      <c r="F8" t="s">
        <v>126</v>
      </c>
      <c r="G8" t="s">
        <v>226</v>
      </c>
      <c r="I8">
        <v>25</v>
      </c>
      <c r="J8" s="10" t="s">
        <v>43</v>
      </c>
      <c r="K8" s="10">
        <v>1</v>
      </c>
      <c r="L8" s="10" t="s">
        <v>50</v>
      </c>
      <c r="M8" s="10" t="s">
        <v>51</v>
      </c>
    </row>
    <row r="9" spans="1:13" x14ac:dyDescent="0.25">
      <c r="B9" t="s">
        <v>46</v>
      </c>
      <c r="C9" t="s">
        <v>41</v>
      </c>
      <c r="D9" t="s">
        <v>41</v>
      </c>
      <c r="F9" s="43" t="s">
        <v>45</v>
      </c>
      <c r="G9" t="s">
        <v>227</v>
      </c>
      <c r="I9">
        <v>5</v>
      </c>
      <c r="J9" s="10" t="s">
        <v>43</v>
      </c>
      <c r="K9" s="10">
        <v>1</v>
      </c>
      <c r="L9" s="10" t="s">
        <v>42</v>
      </c>
      <c r="M9" s="10" t="s">
        <v>47</v>
      </c>
    </row>
    <row r="10" spans="1:13" x14ac:dyDescent="0.25">
      <c r="B10" t="s">
        <v>57</v>
      </c>
      <c r="C10" t="s">
        <v>58</v>
      </c>
      <c r="D10" t="s">
        <v>58</v>
      </c>
      <c r="G10" t="s">
        <v>228</v>
      </c>
      <c r="I10" s="9"/>
      <c r="J10" s="37"/>
      <c r="K10" s="37" t="s">
        <v>54</v>
      </c>
      <c r="L10" s="10" t="s">
        <v>200</v>
      </c>
      <c r="M10" s="10" t="s">
        <v>59</v>
      </c>
    </row>
    <row r="11" spans="1:13" ht="14.45" x14ac:dyDescent="0.3">
      <c r="E11" t="s">
        <v>60</v>
      </c>
      <c r="I11" s="16"/>
      <c r="J11" s="18" t="s">
        <v>55</v>
      </c>
      <c r="K11" s="16"/>
      <c r="L11" s="18" t="s">
        <v>54</v>
      </c>
      <c r="M11" s="18" t="s">
        <v>61</v>
      </c>
    </row>
  </sheetData>
  <mergeCells count="2">
    <mergeCell ref="B1:H1"/>
    <mergeCell ref="I1:M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0"/>
  <sheetViews>
    <sheetView topLeftCell="A86" workbookViewId="0">
      <selection activeCell="A91" sqref="A91:G140"/>
    </sheetView>
  </sheetViews>
  <sheetFormatPr defaultRowHeight="15" x14ac:dyDescent="0.25"/>
  <cols>
    <col min="2" max="2" width="28.28515625" customWidth="1"/>
    <col min="4" max="4" width="10.5703125" customWidth="1"/>
  </cols>
  <sheetData>
    <row r="1" spans="1:7" ht="45" x14ac:dyDescent="0.25">
      <c r="A1" s="28" t="s">
        <v>34</v>
      </c>
      <c r="B1" s="29" t="s">
        <v>62</v>
      </c>
      <c r="C1" s="28" t="s">
        <v>63</v>
      </c>
      <c r="D1" s="28" t="s">
        <v>64</v>
      </c>
      <c r="E1" s="30" t="s">
        <v>65</v>
      </c>
      <c r="F1" s="30" t="s">
        <v>66</v>
      </c>
      <c r="G1" s="30" t="s">
        <v>40</v>
      </c>
    </row>
    <row r="2" spans="1:7" ht="14.45" x14ac:dyDescent="0.3">
      <c r="A2" s="10" t="s">
        <v>67</v>
      </c>
      <c r="B2" t="s">
        <v>68</v>
      </c>
      <c r="D2" s="10" t="s">
        <v>55</v>
      </c>
      <c r="F2" s="10" t="s">
        <v>69</v>
      </c>
      <c r="G2" s="10" t="s">
        <v>70</v>
      </c>
    </row>
    <row r="3" spans="1:7" ht="14.45" x14ac:dyDescent="0.3">
      <c r="A3" s="10" t="s">
        <v>71</v>
      </c>
      <c r="B3" t="s">
        <v>72</v>
      </c>
      <c r="D3" s="10" t="s">
        <v>55</v>
      </c>
      <c r="F3" s="10" t="s">
        <v>69</v>
      </c>
      <c r="G3" s="10" t="s">
        <v>70</v>
      </c>
    </row>
    <row r="4" spans="1:7" ht="14.45" x14ac:dyDescent="0.3">
      <c r="A4" s="10" t="s">
        <v>73</v>
      </c>
      <c r="B4" t="s">
        <v>74</v>
      </c>
      <c r="D4" s="10" t="s">
        <v>55</v>
      </c>
      <c r="F4" s="10" t="s">
        <v>69</v>
      </c>
      <c r="G4" s="10" t="s">
        <v>70</v>
      </c>
    </row>
    <row r="5" spans="1:7" ht="14.45" x14ac:dyDescent="0.3">
      <c r="A5" s="10" t="s">
        <v>75</v>
      </c>
      <c r="B5" t="s">
        <v>76</v>
      </c>
      <c r="D5" s="10" t="s">
        <v>55</v>
      </c>
      <c r="F5" s="10" t="s">
        <v>69</v>
      </c>
      <c r="G5" s="10" t="s">
        <v>70</v>
      </c>
    </row>
    <row r="6" spans="1:7" ht="14.45" x14ac:dyDescent="0.3">
      <c r="A6" s="10" t="s">
        <v>77</v>
      </c>
      <c r="B6" t="s">
        <v>78</v>
      </c>
      <c r="D6" s="10" t="s">
        <v>55</v>
      </c>
      <c r="F6" s="10" t="s">
        <v>69</v>
      </c>
      <c r="G6" s="10" t="s">
        <v>70</v>
      </c>
    </row>
    <row r="7" spans="1:7" ht="14.45" x14ac:dyDescent="0.3">
      <c r="A7" s="10" t="s">
        <v>79</v>
      </c>
      <c r="B7" t="s">
        <v>80</v>
      </c>
      <c r="D7" s="10" t="s">
        <v>55</v>
      </c>
      <c r="F7" s="10" t="s">
        <v>54</v>
      </c>
      <c r="G7" s="10" t="s">
        <v>81</v>
      </c>
    </row>
    <row r="8" spans="1:7" ht="14.45" x14ac:dyDescent="0.3">
      <c r="A8" s="10" t="s">
        <v>82</v>
      </c>
      <c r="B8" t="s">
        <v>83</v>
      </c>
      <c r="D8" s="10" t="s">
        <v>55</v>
      </c>
      <c r="F8" s="10" t="s">
        <v>84</v>
      </c>
      <c r="G8" s="10" t="s">
        <v>85</v>
      </c>
    </row>
    <row r="9" spans="1:7" ht="14.45" x14ac:dyDescent="0.3">
      <c r="A9" s="10" t="s">
        <v>86</v>
      </c>
      <c r="B9" t="s">
        <v>87</v>
      </c>
      <c r="D9" s="10" t="s">
        <v>55</v>
      </c>
      <c r="F9" s="10" t="s">
        <v>54</v>
      </c>
      <c r="G9" s="10" t="s">
        <v>85</v>
      </c>
    </row>
    <row r="10" spans="1:7" ht="14.45" x14ac:dyDescent="0.3">
      <c r="A10" s="10" t="s">
        <v>88</v>
      </c>
      <c r="B10" t="s">
        <v>89</v>
      </c>
      <c r="D10" s="10" t="s">
        <v>55</v>
      </c>
      <c r="F10" s="10" t="s">
        <v>84</v>
      </c>
      <c r="G10" s="10" t="s">
        <v>85</v>
      </c>
    </row>
    <row r="11" spans="1:7" ht="14.45" x14ac:dyDescent="0.3">
      <c r="A11" s="10" t="s">
        <v>90</v>
      </c>
      <c r="B11" t="s">
        <v>91</v>
      </c>
      <c r="D11" s="10" t="s">
        <v>55</v>
      </c>
      <c r="F11" s="10" t="s">
        <v>84</v>
      </c>
      <c r="G11" s="10" t="s">
        <v>85</v>
      </c>
    </row>
    <row r="12" spans="1:7" ht="14.45" x14ac:dyDescent="0.3">
      <c r="A12" s="10" t="s">
        <v>92</v>
      </c>
      <c r="B12" t="s">
        <v>93</v>
      </c>
      <c r="D12" s="10" t="s">
        <v>55</v>
      </c>
      <c r="F12" s="10" t="s">
        <v>84</v>
      </c>
      <c r="G12" s="10" t="s">
        <v>85</v>
      </c>
    </row>
    <row r="13" spans="1:7" ht="14.45" x14ac:dyDescent="0.3">
      <c r="A13" s="10" t="s">
        <v>94</v>
      </c>
      <c r="B13" t="s">
        <v>95</v>
      </c>
      <c r="D13" s="10" t="s">
        <v>55</v>
      </c>
      <c r="F13" s="10" t="s">
        <v>84</v>
      </c>
      <c r="G13" s="10" t="s">
        <v>85</v>
      </c>
    </row>
    <row r="14" spans="1:7" ht="14.45" x14ac:dyDescent="0.3">
      <c r="A14" s="10" t="s">
        <v>96</v>
      </c>
      <c r="B14" t="s">
        <v>97</v>
      </c>
      <c r="D14" s="10" t="s">
        <v>55</v>
      </c>
      <c r="F14" s="10" t="s">
        <v>84</v>
      </c>
      <c r="G14" s="10" t="s">
        <v>85</v>
      </c>
    </row>
    <row r="15" spans="1:7" ht="14.45" x14ac:dyDescent="0.3">
      <c r="A15" s="42" t="s">
        <v>98</v>
      </c>
      <c r="B15" t="s">
        <v>99</v>
      </c>
      <c r="D15" s="10" t="s">
        <v>55</v>
      </c>
      <c r="F15" s="10" t="s">
        <v>84</v>
      </c>
      <c r="G15" s="10" t="s">
        <v>85</v>
      </c>
    </row>
    <row r="16" spans="1:7" ht="14.45" x14ac:dyDescent="0.3">
      <c r="A16" s="42" t="s">
        <v>98</v>
      </c>
      <c r="B16" t="s">
        <v>100</v>
      </c>
      <c r="D16" s="10" t="s">
        <v>55</v>
      </c>
      <c r="F16" s="10" t="s">
        <v>84</v>
      </c>
      <c r="G16" s="10" t="s">
        <v>85</v>
      </c>
    </row>
    <row r="17" spans="1:7" ht="14.45" x14ac:dyDescent="0.3">
      <c r="A17" s="42" t="s">
        <v>101</v>
      </c>
      <c r="B17" t="s">
        <v>102</v>
      </c>
      <c r="D17" s="10" t="s">
        <v>55</v>
      </c>
      <c r="F17" s="10" t="s">
        <v>69</v>
      </c>
      <c r="G17" s="10" t="s">
        <v>70</v>
      </c>
    </row>
    <row r="18" spans="1:7" ht="14.45" x14ac:dyDescent="0.3">
      <c r="A18" s="42" t="s">
        <v>101</v>
      </c>
      <c r="B18" t="s">
        <v>103</v>
      </c>
      <c r="D18" s="10" t="s">
        <v>55</v>
      </c>
      <c r="F18" s="10" t="s">
        <v>69</v>
      </c>
      <c r="G18" s="10" t="s">
        <v>70</v>
      </c>
    </row>
    <row r="19" spans="1:7" ht="14.45" x14ac:dyDescent="0.3">
      <c r="A19" s="42" t="s">
        <v>104</v>
      </c>
      <c r="B19" t="s">
        <v>105</v>
      </c>
      <c r="D19" s="10" t="s">
        <v>55</v>
      </c>
      <c r="F19" s="10" t="s">
        <v>69</v>
      </c>
      <c r="G19" s="10" t="s">
        <v>70</v>
      </c>
    </row>
    <row r="20" spans="1:7" ht="14.45" x14ac:dyDescent="0.3">
      <c r="A20" s="42" t="s">
        <v>104</v>
      </c>
      <c r="B20" t="s">
        <v>106</v>
      </c>
      <c r="D20" s="10" t="s">
        <v>55</v>
      </c>
      <c r="F20" s="10" t="s">
        <v>69</v>
      </c>
      <c r="G20" s="10" t="s">
        <v>70</v>
      </c>
    </row>
    <row r="21" spans="1:7" ht="14.45" x14ac:dyDescent="0.3">
      <c r="A21" s="42" t="s">
        <v>107</v>
      </c>
      <c r="B21" t="s">
        <v>108</v>
      </c>
      <c r="D21" s="10" t="s">
        <v>55</v>
      </c>
      <c r="F21" s="10" t="s">
        <v>84</v>
      </c>
      <c r="G21" s="10" t="s">
        <v>85</v>
      </c>
    </row>
    <row r="22" spans="1:7" ht="14.45" x14ac:dyDescent="0.3">
      <c r="A22" s="42" t="s">
        <v>107</v>
      </c>
      <c r="B22" t="s">
        <v>109</v>
      </c>
      <c r="D22" s="10" t="s">
        <v>55</v>
      </c>
      <c r="F22" s="10" t="s">
        <v>84</v>
      </c>
      <c r="G22" s="10" t="s">
        <v>85</v>
      </c>
    </row>
    <row r="23" spans="1:7" ht="14.45" x14ac:dyDescent="0.3">
      <c r="A23" s="42" t="s">
        <v>107</v>
      </c>
      <c r="B23" t="s">
        <v>110</v>
      </c>
      <c r="D23" s="10" t="s">
        <v>55</v>
      </c>
      <c r="F23" s="10" t="s">
        <v>84</v>
      </c>
      <c r="G23" s="10" t="s">
        <v>85</v>
      </c>
    </row>
    <row r="24" spans="1:7" ht="14.45" x14ac:dyDescent="0.3">
      <c r="A24" s="42" t="s">
        <v>107</v>
      </c>
      <c r="B24" t="s">
        <v>111</v>
      </c>
      <c r="D24" s="10" t="s">
        <v>55</v>
      </c>
      <c r="F24" s="10" t="s">
        <v>84</v>
      </c>
      <c r="G24" s="10" t="s">
        <v>85</v>
      </c>
    </row>
    <row r="25" spans="1:7" ht="14.45" x14ac:dyDescent="0.3">
      <c r="A25" s="42" t="s">
        <v>112</v>
      </c>
      <c r="B25" t="s">
        <v>113</v>
      </c>
      <c r="D25" s="10" t="s">
        <v>55</v>
      </c>
      <c r="F25" s="10" t="s">
        <v>84</v>
      </c>
      <c r="G25" s="10" t="s">
        <v>85</v>
      </c>
    </row>
    <row r="26" spans="1:7" ht="14.45" x14ac:dyDescent="0.3">
      <c r="A26" s="42" t="s">
        <v>112</v>
      </c>
      <c r="B26" t="s">
        <v>114</v>
      </c>
      <c r="D26" s="10" t="s">
        <v>55</v>
      </c>
      <c r="F26" s="10" t="s">
        <v>84</v>
      </c>
      <c r="G26" s="10" t="s">
        <v>85</v>
      </c>
    </row>
    <row r="27" spans="1:7" ht="14.45" x14ac:dyDescent="0.3">
      <c r="A27" s="10" t="s">
        <v>115</v>
      </c>
      <c r="B27" t="s">
        <v>116</v>
      </c>
      <c r="D27" s="10" t="s">
        <v>55</v>
      </c>
      <c r="F27" s="10" t="s">
        <v>84</v>
      </c>
      <c r="G27" s="10" t="s">
        <v>85</v>
      </c>
    </row>
    <row r="28" spans="1:7" ht="14.45" x14ac:dyDescent="0.3">
      <c r="A28" s="10" t="s">
        <v>117</v>
      </c>
      <c r="B28" t="s">
        <v>118</v>
      </c>
      <c r="D28" s="10" t="s">
        <v>55</v>
      </c>
      <c r="F28" s="10" t="s">
        <v>84</v>
      </c>
      <c r="G28" s="10" t="s">
        <v>85</v>
      </c>
    </row>
    <row r="29" spans="1:7" ht="14.45" x14ac:dyDescent="0.3">
      <c r="A29" s="10" t="s">
        <v>119</v>
      </c>
      <c r="B29" t="s">
        <v>120</v>
      </c>
      <c r="D29" s="10" t="s">
        <v>55</v>
      </c>
      <c r="F29" s="10" t="s">
        <v>84</v>
      </c>
      <c r="G29" s="10" t="s">
        <v>85</v>
      </c>
    </row>
    <row r="30" spans="1:7" x14ac:dyDescent="0.25">
      <c r="A30" s="50" t="s">
        <v>121</v>
      </c>
      <c r="B30" t="s">
        <v>122</v>
      </c>
      <c r="D30" s="10" t="s">
        <v>55</v>
      </c>
      <c r="F30" s="10" t="s">
        <v>84</v>
      </c>
      <c r="G30" s="10" t="s">
        <v>85</v>
      </c>
    </row>
    <row r="31" spans="1:7" x14ac:dyDescent="0.25">
      <c r="A31" s="50"/>
      <c r="B31" t="s">
        <v>123</v>
      </c>
      <c r="D31" s="10" t="s">
        <v>55</v>
      </c>
      <c r="F31" s="10" t="s">
        <v>84</v>
      </c>
      <c r="G31" s="10" t="s">
        <v>85</v>
      </c>
    </row>
    <row r="32" spans="1:7" ht="14.45" x14ac:dyDescent="0.3">
      <c r="A32" s="10" t="s">
        <v>124</v>
      </c>
      <c r="B32" t="s">
        <v>125</v>
      </c>
      <c r="D32" s="10" t="s">
        <v>55</v>
      </c>
      <c r="F32" s="10" t="s">
        <v>126</v>
      </c>
      <c r="G32" s="10" t="s">
        <v>56</v>
      </c>
    </row>
    <row r="33" spans="1:7" x14ac:dyDescent="0.25">
      <c r="A33" s="50" t="s">
        <v>127</v>
      </c>
      <c r="B33" s="32" t="s">
        <v>128</v>
      </c>
      <c r="D33" s="10" t="s">
        <v>55</v>
      </c>
      <c r="F33" s="10" t="s">
        <v>126</v>
      </c>
      <c r="G33" s="10" t="s">
        <v>56</v>
      </c>
    </row>
    <row r="34" spans="1:7" x14ac:dyDescent="0.25">
      <c r="A34" s="50"/>
      <c r="B34" s="32" t="s">
        <v>129</v>
      </c>
      <c r="D34" s="10" t="s">
        <v>55</v>
      </c>
      <c r="F34" s="10" t="s">
        <v>126</v>
      </c>
      <c r="G34" s="10" t="s">
        <v>56</v>
      </c>
    </row>
    <row r="35" spans="1:7" ht="14.45" x14ac:dyDescent="0.3">
      <c r="A35" s="42" t="s">
        <v>130</v>
      </c>
      <c r="B35" t="s">
        <v>131</v>
      </c>
      <c r="D35" s="10" t="s">
        <v>55</v>
      </c>
      <c r="F35" s="10" t="s">
        <v>126</v>
      </c>
      <c r="G35" s="10" t="s">
        <v>56</v>
      </c>
    </row>
    <row r="36" spans="1:7" ht="14.45" x14ac:dyDescent="0.3">
      <c r="A36" s="42" t="s">
        <v>130</v>
      </c>
      <c r="B36" t="s">
        <v>132</v>
      </c>
      <c r="D36" s="10" t="s">
        <v>55</v>
      </c>
      <c r="F36" s="10" t="s">
        <v>126</v>
      </c>
      <c r="G36" s="10" t="s">
        <v>56</v>
      </c>
    </row>
    <row r="37" spans="1:7" ht="14.45" x14ac:dyDescent="0.3">
      <c r="A37" s="42" t="s">
        <v>130</v>
      </c>
      <c r="B37" t="s">
        <v>133</v>
      </c>
      <c r="D37" s="10" t="s">
        <v>55</v>
      </c>
      <c r="F37" s="10" t="s">
        <v>126</v>
      </c>
      <c r="G37" s="10" t="s">
        <v>56</v>
      </c>
    </row>
    <row r="38" spans="1:7" ht="14.45" x14ac:dyDescent="0.3">
      <c r="A38" s="42" t="s">
        <v>130</v>
      </c>
      <c r="B38" t="s">
        <v>134</v>
      </c>
      <c r="D38" s="10" t="s">
        <v>55</v>
      </c>
      <c r="F38" s="10" t="s">
        <v>126</v>
      </c>
      <c r="G38" s="10" t="s">
        <v>56</v>
      </c>
    </row>
    <row r="39" spans="1:7" ht="14.45" x14ac:dyDescent="0.3">
      <c r="A39" s="33"/>
      <c r="B39" s="34"/>
      <c r="C39" s="34"/>
      <c r="D39" s="35"/>
      <c r="E39" s="34"/>
      <c r="F39" s="35"/>
      <c r="G39" s="35"/>
    </row>
    <row r="40" spans="1:7" ht="14.45" x14ac:dyDescent="0.3">
      <c r="A40" s="42" t="s">
        <v>135</v>
      </c>
      <c r="B40" t="s">
        <v>136</v>
      </c>
      <c r="C40">
        <v>0.1</v>
      </c>
      <c r="D40" s="10" t="s">
        <v>43</v>
      </c>
      <c r="E40" s="10">
        <v>0.1</v>
      </c>
      <c r="F40" s="10" t="s">
        <v>137</v>
      </c>
      <c r="G40" s="10" t="s">
        <v>51</v>
      </c>
    </row>
    <row r="41" spans="1:7" ht="14.45" x14ac:dyDescent="0.3">
      <c r="A41" s="42" t="s">
        <v>135</v>
      </c>
      <c r="B41" t="s">
        <v>138</v>
      </c>
      <c r="C41">
        <v>0.25</v>
      </c>
      <c r="D41" s="10" t="s">
        <v>43</v>
      </c>
      <c r="E41" s="10">
        <v>0.1</v>
      </c>
      <c r="F41" s="10" t="s">
        <v>137</v>
      </c>
      <c r="G41" s="10" t="s">
        <v>51</v>
      </c>
    </row>
    <row r="42" spans="1:7" ht="14.45" x14ac:dyDescent="0.3">
      <c r="A42" s="10" t="s">
        <v>139</v>
      </c>
      <c r="B42" t="s">
        <v>140</v>
      </c>
      <c r="C42">
        <v>5</v>
      </c>
      <c r="D42" s="10" t="s">
        <v>43</v>
      </c>
      <c r="E42" s="10">
        <v>0.1</v>
      </c>
      <c r="F42" s="10" t="s">
        <v>137</v>
      </c>
      <c r="G42" s="10" t="s">
        <v>51</v>
      </c>
    </row>
    <row r="43" spans="1:7" ht="14.45" x14ac:dyDescent="0.3">
      <c r="A43" s="10" t="s">
        <v>141</v>
      </c>
      <c r="B43" t="s">
        <v>142</v>
      </c>
      <c r="C43">
        <v>25</v>
      </c>
      <c r="D43" s="10" t="s">
        <v>43</v>
      </c>
      <c r="E43" s="10">
        <v>1</v>
      </c>
      <c r="F43" s="10" t="s">
        <v>50</v>
      </c>
      <c r="G43" s="10" t="s">
        <v>51</v>
      </c>
    </row>
    <row r="44" spans="1:7" ht="14.45" x14ac:dyDescent="0.3">
      <c r="A44" s="10" t="s">
        <v>143</v>
      </c>
      <c r="B44" t="s">
        <v>144</v>
      </c>
      <c r="C44">
        <v>10</v>
      </c>
      <c r="D44" s="10" t="s">
        <v>43</v>
      </c>
      <c r="E44" s="10" t="s">
        <v>54</v>
      </c>
      <c r="F44" s="10" t="s">
        <v>145</v>
      </c>
      <c r="G44" s="10" t="s">
        <v>146</v>
      </c>
    </row>
    <row r="45" spans="1:7" ht="14.45" x14ac:dyDescent="0.3">
      <c r="A45" s="42" t="s">
        <v>147</v>
      </c>
      <c r="B45" t="s">
        <v>148</v>
      </c>
      <c r="C45">
        <v>0.25</v>
      </c>
      <c r="D45" s="10" t="s">
        <v>43</v>
      </c>
      <c r="E45" s="10">
        <v>0.1</v>
      </c>
      <c r="F45" s="10" t="s">
        <v>137</v>
      </c>
      <c r="G45" s="10" t="s">
        <v>51</v>
      </c>
    </row>
    <row r="46" spans="1:7" ht="14.45" x14ac:dyDescent="0.3">
      <c r="A46" s="42" t="s">
        <v>147</v>
      </c>
      <c r="B46" t="s">
        <v>149</v>
      </c>
      <c r="C46">
        <v>2.5</v>
      </c>
      <c r="D46" s="10" t="s">
        <v>43</v>
      </c>
      <c r="E46" s="10">
        <v>0.1</v>
      </c>
      <c r="F46" s="10" t="s">
        <v>137</v>
      </c>
      <c r="G46" s="10" t="s">
        <v>51</v>
      </c>
    </row>
    <row r="47" spans="1:7" ht="14.45" x14ac:dyDescent="0.3">
      <c r="A47" s="10" t="s">
        <v>150</v>
      </c>
      <c r="B47" t="s">
        <v>151</v>
      </c>
      <c r="C47">
        <v>15</v>
      </c>
      <c r="D47" s="10" t="s">
        <v>43</v>
      </c>
      <c r="E47" s="10">
        <v>0.1</v>
      </c>
      <c r="F47" s="10" t="s">
        <v>137</v>
      </c>
      <c r="G47" s="10" t="s">
        <v>51</v>
      </c>
    </row>
    <row r="48" spans="1:7" ht="14.45" x14ac:dyDescent="0.3">
      <c r="A48" s="10" t="s">
        <v>152</v>
      </c>
      <c r="B48" t="s">
        <v>153</v>
      </c>
      <c r="C48">
        <v>55</v>
      </c>
      <c r="D48" s="10" t="s">
        <v>43</v>
      </c>
      <c r="E48" s="10">
        <v>1</v>
      </c>
      <c r="F48" s="10" t="s">
        <v>50</v>
      </c>
      <c r="G48" s="10" t="s">
        <v>51</v>
      </c>
    </row>
    <row r="49" spans="1:7" ht="14.45" x14ac:dyDescent="0.3">
      <c r="A49" s="42" t="s">
        <v>154</v>
      </c>
      <c r="B49" t="s">
        <v>234</v>
      </c>
      <c r="C49">
        <v>1</v>
      </c>
      <c r="D49" s="10" t="s">
        <v>43</v>
      </c>
      <c r="E49" s="10">
        <v>1</v>
      </c>
      <c r="F49" s="10" t="s">
        <v>42</v>
      </c>
      <c r="G49" s="10" t="s">
        <v>44</v>
      </c>
    </row>
    <row r="50" spans="1:7" ht="14.45" x14ac:dyDescent="0.3">
      <c r="A50" s="42" t="s">
        <v>154</v>
      </c>
      <c r="B50" t="s">
        <v>235</v>
      </c>
      <c r="C50">
        <v>5</v>
      </c>
      <c r="D50" s="10" t="s">
        <v>43</v>
      </c>
      <c r="E50" s="10">
        <v>1</v>
      </c>
      <c r="F50" s="10" t="s">
        <v>42</v>
      </c>
      <c r="G50" s="10" t="s">
        <v>47</v>
      </c>
    </row>
    <row r="51" spans="1:7" ht="43.15" x14ac:dyDescent="0.3">
      <c r="A51" s="18" t="s">
        <v>155</v>
      </c>
      <c r="B51" s="16" t="s">
        <v>238</v>
      </c>
      <c r="C51" s="16">
        <v>20</v>
      </c>
      <c r="D51" s="36" t="s">
        <v>239</v>
      </c>
      <c r="E51" s="18">
        <v>1</v>
      </c>
      <c r="F51" s="18" t="s">
        <v>50</v>
      </c>
      <c r="G51" s="18" t="s">
        <v>44</v>
      </c>
    </row>
    <row r="52" spans="1:7" ht="14.45" x14ac:dyDescent="0.3">
      <c r="A52" s="10" t="s">
        <v>156</v>
      </c>
      <c r="B52" t="s">
        <v>157</v>
      </c>
      <c r="C52">
        <v>10</v>
      </c>
      <c r="D52" s="10" t="s">
        <v>55</v>
      </c>
      <c r="E52" s="10"/>
      <c r="F52" s="10" t="s">
        <v>50</v>
      </c>
      <c r="G52" s="10" t="s">
        <v>158</v>
      </c>
    </row>
    <row r="53" spans="1:7" ht="14.45" x14ac:dyDescent="0.3">
      <c r="A53" s="10" t="s">
        <v>159</v>
      </c>
      <c r="B53" t="s">
        <v>233</v>
      </c>
      <c r="C53">
        <v>10</v>
      </c>
      <c r="D53" s="10" t="s">
        <v>43</v>
      </c>
      <c r="E53" s="10">
        <v>1</v>
      </c>
      <c r="F53" s="10" t="s">
        <v>42</v>
      </c>
      <c r="G53" s="10" t="s">
        <v>44</v>
      </c>
    </row>
    <row r="54" spans="1:7" ht="43.15" x14ac:dyDescent="0.3">
      <c r="A54" s="18" t="s">
        <v>160</v>
      </c>
      <c r="B54" s="16" t="s">
        <v>240</v>
      </c>
      <c r="C54" s="16">
        <v>20</v>
      </c>
      <c r="D54" s="36" t="s">
        <v>241</v>
      </c>
      <c r="E54" s="18">
        <v>1</v>
      </c>
      <c r="F54" s="18" t="s">
        <v>50</v>
      </c>
      <c r="G54" s="18" t="s">
        <v>44</v>
      </c>
    </row>
    <row r="55" spans="1:7" ht="14.45" x14ac:dyDescent="0.3">
      <c r="A55" s="42" t="s">
        <v>161</v>
      </c>
      <c r="B55" t="s">
        <v>162</v>
      </c>
      <c r="C55">
        <v>0.1</v>
      </c>
      <c r="D55" s="10" t="s">
        <v>43</v>
      </c>
      <c r="E55" s="10">
        <v>0.1</v>
      </c>
      <c r="F55" s="10" t="s">
        <v>137</v>
      </c>
      <c r="G55" s="10" t="s">
        <v>51</v>
      </c>
    </row>
    <row r="56" spans="1:7" ht="14.45" x14ac:dyDescent="0.3">
      <c r="A56" s="42" t="s">
        <v>161</v>
      </c>
      <c r="B56" t="s">
        <v>163</v>
      </c>
      <c r="C56">
        <v>0.5</v>
      </c>
      <c r="D56" s="10" t="s">
        <v>43</v>
      </c>
      <c r="E56" s="10">
        <v>0.1</v>
      </c>
      <c r="F56" s="10" t="s">
        <v>137</v>
      </c>
      <c r="G56" s="10" t="s">
        <v>51</v>
      </c>
    </row>
    <row r="57" spans="1:7" ht="14.45" x14ac:dyDescent="0.3">
      <c r="A57" s="10" t="s">
        <v>164</v>
      </c>
      <c r="B57" t="s">
        <v>165</v>
      </c>
      <c r="C57">
        <v>3.5</v>
      </c>
      <c r="D57" s="10" t="s">
        <v>43</v>
      </c>
      <c r="E57" s="10">
        <v>0.1</v>
      </c>
      <c r="F57" s="10" t="s">
        <v>137</v>
      </c>
      <c r="G57" s="10" t="s">
        <v>51</v>
      </c>
    </row>
    <row r="58" spans="1:7" ht="14.45" x14ac:dyDescent="0.3">
      <c r="A58" s="10" t="s">
        <v>166</v>
      </c>
      <c r="B58" t="s">
        <v>167</v>
      </c>
      <c r="C58">
        <v>22.5</v>
      </c>
      <c r="D58" s="10" t="s">
        <v>43</v>
      </c>
      <c r="E58" s="10">
        <v>1</v>
      </c>
      <c r="F58" s="10" t="s">
        <v>50</v>
      </c>
      <c r="G58" s="10" t="s">
        <v>51</v>
      </c>
    </row>
    <row r="59" spans="1:7" ht="14.45" x14ac:dyDescent="0.3">
      <c r="A59" s="10" t="s">
        <v>168</v>
      </c>
      <c r="B59" s="32" t="s">
        <v>169</v>
      </c>
      <c r="C59">
        <v>10</v>
      </c>
      <c r="D59" s="10" t="s">
        <v>55</v>
      </c>
      <c r="E59" s="10"/>
      <c r="F59" s="10" t="s">
        <v>145</v>
      </c>
      <c r="G59" s="10" t="s">
        <v>158</v>
      </c>
    </row>
    <row r="60" spans="1:7" ht="14.45" x14ac:dyDescent="0.3">
      <c r="A60" s="10" t="s">
        <v>170</v>
      </c>
      <c r="B60" t="s">
        <v>171</v>
      </c>
      <c r="C60">
        <v>20</v>
      </c>
      <c r="D60" s="10" t="s">
        <v>55</v>
      </c>
      <c r="E60" s="10"/>
      <c r="F60" s="10" t="s">
        <v>50</v>
      </c>
      <c r="G60" s="10" t="s">
        <v>146</v>
      </c>
    </row>
    <row r="61" spans="1:7" ht="14.45" x14ac:dyDescent="0.3">
      <c r="A61" s="41" t="s">
        <v>172</v>
      </c>
      <c r="B61" t="s">
        <v>173</v>
      </c>
      <c r="C61">
        <v>0.1</v>
      </c>
      <c r="D61" s="10" t="s">
        <v>55</v>
      </c>
      <c r="E61" s="10"/>
      <c r="F61" s="10" t="s">
        <v>145</v>
      </c>
      <c r="G61" s="10" t="s">
        <v>174</v>
      </c>
    </row>
    <row r="62" spans="1:7" ht="14.45" x14ac:dyDescent="0.3">
      <c r="A62" s="41" t="s">
        <v>172</v>
      </c>
      <c r="B62" t="s">
        <v>175</v>
      </c>
      <c r="C62">
        <v>0.1</v>
      </c>
      <c r="D62" s="10" t="s">
        <v>55</v>
      </c>
      <c r="E62" s="10"/>
      <c r="F62" s="10" t="s">
        <v>145</v>
      </c>
      <c r="G62" s="10" t="s">
        <v>174</v>
      </c>
    </row>
    <row r="63" spans="1:7" ht="14.45" x14ac:dyDescent="0.3">
      <c r="A63" s="10" t="s">
        <v>176</v>
      </c>
      <c r="B63" t="s">
        <v>177</v>
      </c>
      <c r="C63">
        <v>1</v>
      </c>
      <c r="D63" s="10" t="s">
        <v>55</v>
      </c>
      <c r="E63" s="10"/>
      <c r="F63" s="10" t="s">
        <v>145</v>
      </c>
      <c r="G63" s="10" t="s">
        <v>174</v>
      </c>
    </row>
    <row r="64" spans="1:7" ht="14.45" x14ac:dyDescent="0.3">
      <c r="A64" s="42" t="s">
        <v>178</v>
      </c>
      <c r="B64" t="s">
        <v>179</v>
      </c>
      <c r="C64">
        <v>0.1</v>
      </c>
      <c r="D64" s="10" t="s">
        <v>55</v>
      </c>
      <c r="E64" s="10"/>
      <c r="F64" s="10" t="s">
        <v>145</v>
      </c>
      <c r="G64" s="10" t="s">
        <v>180</v>
      </c>
    </row>
    <row r="65" spans="1:7" ht="14.45" x14ac:dyDescent="0.3">
      <c r="A65" s="42" t="s">
        <v>178</v>
      </c>
      <c r="B65" t="s">
        <v>181</v>
      </c>
      <c r="C65">
        <v>0.1</v>
      </c>
      <c r="D65" s="10" t="s">
        <v>55</v>
      </c>
      <c r="E65" s="10"/>
      <c r="F65" s="10" t="s">
        <v>145</v>
      </c>
      <c r="G65" s="10" t="s">
        <v>180</v>
      </c>
    </row>
    <row r="66" spans="1:7" ht="14.45" x14ac:dyDescent="0.3">
      <c r="A66" s="10" t="s">
        <v>182</v>
      </c>
      <c r="B66" t="s">
        <v>183</v>
      </c>
      <c r="C66">
        <v>1</v>
      </c>
      <c r="D66" s="10" t="s">
        <v>55</v>
      </c>
      <c r="E66" s="10"/>
      <c r="F66" s="10" t="s">
        <v>145</v>
      </c>
      <c r="G66" s="10" t="s">
        <v>180</v>
      </c>
    </row>
    <row r="67" spans="1:7" ht="14.45" x14ac:dyDescent="0.3">
      <c r="A67" s="42" t="s">
        <v>184</v>
      </c>
      <c r="B67" t="s">
        <v>185</v>
      </c>
      <c r="C67">
        <v>0.3</v>
      </c>
      <c r="D67" s="10" t="s">
        <v>55</v>
      </c>
      <c r="E67" s="10"/>
      <c r="F67" s="10" t="s">
        <v>145</v>
      </c>
      <c r="G67" s="10" t="s">
        <v>186</v>
      </c>
    </row>
    <row r="68" spans="1:7" ht="14.45" x14ac:dyDescent="0.3">
      <c r="A68" s="42" t="s">
        <v>184</v>
      </c>
      <c r="B68" t="s">
        <v>187</v>
      </c>
      <c r="C68">
        <v>0.3</v>
      </c>
      <c r="D68" s="10" t="s">
        <v>55</v>
      </c>
      <c r="E68" s="10"/>
      <c r="F68" s="10" t="s">
        <v>145</v>
      </c>
      <c r="G68" s="10" t="s">
        <v>186</v>
      </c>
    </row>
    <row r="69" spans="1:7" ht="14.45" x14ac:dyDescent="0.3">
      <c r="A69" s="10" t="s">
        <v>188</v>
      </c>
      <c r="B69" t="s">
        <v>189</v>
      </c>
      <c r="C69">
        <v>3</v>
      </c>
      <c r="D69" s="10" t="s">
        <v>55</v>
      </c>
      <c r="E69" s="10"/>
      <c r="F69" s="10" t="s">
        <v>145</v>
      </c>
      <c r="G69" s="10" t="s">
        <v>186</v>
      </c>
    </row>
    <row r="70" spans="1:7" ht="14.45" x14ac:dyDescent="0.3">
      <c r="A70" s="10" t="s">
        <v>190</v>
      </c>
      <c r="B70" t="s">
        <v>191</v>
      </c>
      <c r="C70">
        <v>1</v>
      </c>
      <c r="D70" s="10" t="s">
        <v>55</v>
      </c>
      <c r="E70" s="10"/>
      <c r="F70" s="10" t="s">
        <v>145</v>
      </c>
      <c r="G70" s="10" t="s">
        <v>146</v>
      </c>
    </row>
    <row r="71" spans="1:7" ht="14.45" x14ac:dyDescent="0.3">
      <c r="A71" s="10" t="s">
        <v>192</v>
      </c>
      <c r="B71" t="s">
        <v>193</v>
      </c>
      <c r="C71">
        <v>10</v>
      </c>
      <c r="D71" s="10" t="s">
        <v>55</v>
      </c>
      <c r="E71" s="10"/>
      <c r="F71" s="10" t="s">
        <v>145</v>
      </c>
      <c r="G71" s="10" t="s">
        <v>146</v>
      </c>
    </row>
    <row r="72" spans="1:7" ht="14.45" x14ac:dyDescent="0.3">
      <c r="A72" s="10" t="s">
        <v>194</v>
      </c>
      <c r="B72" t="s">
        <v>195</v>
      </c>
      <c r="C72">
        <v>1</v>
      </c>
      <c r="D72" s="10" t="s">
        <v>55</v>
      </c>
      <c r="E72" s="10"/>
      <c r="F72" s="10" t="s">
        <v>145</v>
      </c>
      <c r="G72" s="10" t="s">
        <v>146</v>
      </c>
    </row>
    <row r="73" spans="1:7" ht="14.45" x14ac:dyDescent="0.3">
      <c r="A73" s="10" t="s">
        <v>196</v>
      </c>
      <c r="B73" t="s">
        <v>197</v>
      </c>
      <c r="C73">
        <v>10</v>
      </c>
      <c r="D73" s="10" t="s">
        <v>55</v>
      </c>
      <c r="E73" s="10"/>
      <c r="F73" s="10" t="s">
        <v>145</v>
      </c>
      <c r="G73" s="10" t="s">
        <v>146</v>
      </c>
    </row>
    <row r="74" spans="1:7" ht="14.45" x14ac:dyDescent="0.3">
      <c r="A74" s="35"/>
      <c r="B74" s="34"/>
      <c r="C74" s="34"/>
      <c r="D74" s="35"/>
      <c r="E74" s="35"/>
      <c r="F74" s="35"/>
      <c r="G74" s="35"/>
    </row>
    <row r="75" spans="1:7" ht="14.45" x14ac:dyDescent="0.3">
      <c r="A75" s="10" t="s">
        <v>198</v>
      </c>
      <c r="B75" s="9" t="s">
        <v>199</v>
      </c>
      <c r="C75" s="9"/>
      <c r="D75" s="37"/>
      <c r="E75" s="37" t="s">
        <v>54</v>
      </c>
      <c r="F75" s="10" t="s">
        <v>200</v>
      </c>
      <c r="G75" s="10" t="s">
        <v>59</v>
      </c>
    </row>
    <row r="76" spans="1:7" ht="14.45" x14ac:dyDescent="0.3">
      <c r="A76" s="10" t="s">
        <v>201</v>
      </c>
      <c r="B76" s="9" t="s">
        <v>202</v>
      </c>
      <c r="C76" s="9"/>
      <c r="D76" s="37"/>
      <c r="E76" s="37" t="s">
        <v>54</v>
      </c>
      <c r="F76" s="10" t="s">
        <v>200</v>
      </c>
      <c r="G76" s="10" t="s">
        <v>59</v>
      </c>
    </row>
    <row r="77" spans="1:7" ht="14.45" x14ac:dyDescent="0.3">
      <c r="A77" s="10" t="s">
        <v>203</v>
      </c>
      <c r="B77" s="9" t="s">
        <v>204</v>
      </c>
      <c r="C77" s="9"/>
      <c r="D77" s="37"/>
      <c r="E77" s="37" t="s">
        <v>54</v>
      </c>
      <c r="F77" s="10" t="s">
        <v>200</v>
      </c>
      <c r="G77" s="10" t="s">
        <v>59</v>
      </c>
    </row>
    <row r="78" spans="1:7" ht="14.45" x14ac:dyDescent="0.3">
      <c r="A78" s="10" t="s">
        <v>205</v>
      </c>
      <c r="B78" s="9" t="s">
        <v>206</v>
      </c>
      <c r="C78" s="9"/>
      <c r="D78" s="37"/>
      <c r="E78" s="37" t="s">
        <v>54</v>
      </c>
      <c r="F78" s="10" t="s">
        <v>54</v>
      </c>
      <c r="G78" s="10" t="s">
        <v>59</v>
      </c>
    </row>
    <row r="79" spans="1:7" ht="14.45" x14ac:dyDescent="0.3">
      <c r="A79" s="10" t="s">
        <v>207</v>
      </c>
      <c r="B79" s="9" t="s">
        <v>208</v>
      </c>
      <c r="C79" s="9"/>
      <c r="D79" s="37"/>
      <c r="E79" s="37" t="s">
        <v>54</v>
      </c>
      <c r="F79" s="10" t="s">
        <v>54</v>
      </c>
      <c r="G79" s="10" t="s">
        <v>59</v>
      </c>
    </row>
    <row r="80" spans="1:7" ht="14.45" customHeight="1" x14ac:dyDescent="0.3">
      <c r="A80" s="37" t="s">
        <v>209</v>
      </c>
      <c r="B80" s="9" t="s">
        <v>210</v>
      </c>
      <c r="C80" s="9"/>
      <c r="D80" s="37"/>
      <c r="E80" s="37" t="s">
        <v>54</v>
      </c>
      <c r="F80" s="37" t="s">
        <v>50</v>
      </c>
      <c r="G80" s="37" t="s">
        <v>59</v>
      </c>
    </row>
    <row r="81" spans="1:7" x14ac:dyDescent="0.25">
      <c r="A81" s="38" t="s">
        <v>211</v>
      </c>
      <c r="B81" s="34"/>
      <c r="C81" s="34"/>
      <c r="D81" s="34"/>
      <c r="E81" s="34"/>
      <c r="F81" s="34"/>
      <c r="G81" s="34"/>
    </row>
    <row r="82" spans="1:7" x14ac:dyDescent="0.25">
      <c r="A82" s="10" t="s">
        <v>212</v>
      </c>
      <c r="B82" t="s">
        <v>213</v>
      </c>
      <c r="D82" s="10" t="s">
        <v>55</v>
      </c>
      <c r="F82" s="10" t="s">
        <v>54</v>
      </c>
      <c r="G82" s="10" t="s">
        <v>81</v>
      </c>
    </row>
    <row r="83" spans="1:7" ht="14.45" x14ac:dyDescent="0.3">
      <c r="A83" s="10" t="s">
        <v>214</v>
      </c>
      <c r="B83" t="s">
        <v>215</v>
      </c>
      <c r="D83" s="10" t="s">
        <v>55</v>
      </c>
      <c r="F83" s="10" t="s">
        <v>54</v>
      </c>
      <c r="G83" s="10" t="s">
        <v>81</v>
      </c>
    </row>
    <row r="84" spans="1:7" ht="28.9" x14ac:dyDescent="0.3">
      <c r="A84" s="18" t="s">
        <v>216</v>
      </c>
      <c r="B84" s="17" t="s">
        <v>217</v>
      </c>
      <c r="C84" s="16"/>
      <c r="D84" s="18" t="s">
        <v>55</v>
      </c>
      <c r="E84" s="16"/>
      <c r="F84" s="18" t="s">
        <v>54</v>
      </c>
      <c r="G84" s="18" t="s">
        <v>61</v>
      </c>
    </row>
    <row r="85" spans="1:7" ht="28.9" x14ac:dyDescent="0.3">
      <c r="A85" s="18" t="s">
        <v>60</v>
      </c>
      <c r="B85" s="17" t="s">
        <v>218</v>
      </c>
      <c r="C85" s="16"/>
      <c r="D85" s="18" t="s">
        <v>55</v>
      </c>
      <c r="E85" s="16"/>
      <c r="F85" s="18" t="s">
        <v>54</v>
      </c>
      <c r="G85" s="18" t="s">
        <v>61</v>
      </c>
    </row>
    <row r="86" spans="1:7" ht="28.9" x14ac:dyDescent="0.3">
      <c r="A86" s="18" t="s">
        <v>219</v>
      </c>
      <c r="B86" s="17" t="s">
        <v>220</v>
      </c>
      <c r="C86" s="16"/>
      <c r="D86" s="18" t="s">
        <v>55</v>
      </c>
      <c r="E86" s="16"/>
      <c r="F86" s="18" t="s">
        <v>54</v>
      </c>
      <c r="G86" s="18" t="s">
        <v>61</v>
      </c>
    </row>
    <row r="87" spans="1:7" ht="28.9" x14ac:dyDescent="0.3">
      <c r="A87" s="18" t="s">
        <v>221</v>
      </c>
      <c r="B87" s="2" t="s">
        <v>222</v>
      </c>
      <c r="D87" s="18" t="s">
        <v>55</v>
      </c>
      <c r="E87" s="16"/>
      <c r="F87" s="18" t="s">
        <v>54</v>
      </c>
      <c r="G87" s="18" t="s">
        <v>81</v>
      </c>
    </row>
    <row r="88" spans="1:7" ht="14.45" x14ac:dyDescent="0.3">
      <c r="A88" s="33"/>
      <c r="B88" s="39"/>
      <c r="C88" s="34"/>
      <c r="D88" s="33"/>
      <c r="E88" s="40"/>
      <c r="F88" s="33"/>
      <c r="G88" s="33"/>
    </row>
    <row r="89" spans="1:7" ht="14.45" x14ac:dyDescent="0.3">
      <c r="A89" s="33"/>
      <c r="B89" s="39"/>
      <c r="C89" s="34"/>
      <c r="D89" s="33"/>
      <c r="E89" s="40"/>
      <c r="F89" s="33"/>
      <c r="G89" s="33"/>
    </row>
    <row r="90" spans="1:7" ht="14.45" x14ac:dyDescent="0.3">
      <c r="A90" s="33"/>
      <c r="B90" s="39"/>
      <c r="C90" s="34"/>
      <c r="D90" s="33"/>
      <c r="E90" s="40"/>
      <c r="F90" s="33"/>
      <c r="G90" s="33"/>
    </row>
    <row r="91" spans="1:7" ht="45" x14ac:dyDescent="0.25">
      <c r="A91" s="28" t="s">
        <v>34</v>
      </c>
      <c r="B91" s="29" t="s">
        <v>62</v>
      </c>
      <c r="C91" s="28" t="s">
        <v>63</v>
      </c>
      <c r="D91" s="28" t="s">
        <v>64</v>
      </c>
      <c r="E91" s="30" t="s">
        <v>65</v>
      </c>
      <c r="F91" s="30" t="s">
        <v>66</v>
      </c>
      <c r="G91" s="30" t="s">
        <v>40</v>
      </c>
    </row>
    <row r="92" spans="1:7" ht="14.45" x14ac:dyDescent="0.3">
      <c r="A92" s="42" t="s">
        <v>135</v>
      </c>
      <c r="B92" t="s">
        <v>136</v>
      </c>
      <c r="C92">
        <v>0.1</v>
      </c>
      <c r="D92" s="10" t="s">
        <v>43</v>
      </c>
      <c r="E92" s="10">
        <v>0.1</v>
      </c>
      <c r="F92" s="10" t="s">
        <v>137</v>
      </c>
      <c r="G92" s="10" t="s">
        <v>51</v>
      </c>
    </row>
    <row r="93" spans="1:7" ht="14.45" x14ac:dyDescent="0.3">
      <c r="A93" s="42" t="s">
        <v>135</v>
      </c>
      <c r="B93" t="s">
        <v>138</v>
      </c>
      <c r="C93">
        <v>0.25</v>
      </c>
      <c r="D93" s="10" t="s">
        <v>43</v>
      </c>
      <c r="E93" s="10">
        <v>0.1</v>
      </c>
      <c r="F93" s="10" t="s">
        <v>137</v>
      </c>
      <c r="G93" s="10" t="s">
        <v>51</v>
      </c>
    </row>
    <row r="94" spans="1:7" ht="14.45" x14ac:dyDescent="0.3">
      <c r="A94" s="10" t="s">
        <v>139</v>
      </c>
      <c r="B94" t="s">
        <v>140</v>
      </c>
      <c r="C94">
        <v>5</v>
      </c>
      <c r="D94" s="10" t="s">
        <v>43</v>
      </c>
      <c r="E94" s="10">
        <v>0.1</v>
      </c>
      <c r="F94" s="10" t="s">
        <v>137</v>
      </c>
      <c r="G94" s="10" t="s">
        <v>51</v>
      </c>
    </row>
    <row r="95" spans="1:7" ht="14.45" x14ac:dyDescent="0.3">
      <c r="A95" s="10" t="s">
        <v>141</v>
      </c>
      <c r="B95" t="s">
        <v>142</v>
      </c>
      <c r="C95">
        <v>25</v>
      </c>
      <c r="D95" s="10" t="s">
        <v>43</v>
      </c>
      <c r="E95" s="10">
        <v>1</v>
      </c>
      <c r="F95" s="10" t="s">
        <v>50</v>
      </c>
      <c r="G95" s="10" t="s">
        <v>51</v>
      </c>
    </row>
    <row r="96" spans="1:7" x14ac:dyDescent="0.25">
      <c r="A96" s="10" t="s">
        <v>143</v>
      </c>
      <c r="B96" t="s">
        <v>144</v>
      </c>
      <c r="C96">
        <v>10</v>
      </c>
      <c r="D96" s="10" t="s">
        <v>43</v>
      </c>
      <c r="E96" s="10" t="s">
        <v>54</v>
      </c>
      <c r="F96" s="10" t="s">
        <v>145</v>
      </c>
      <c r="G96" s="10" t="s">
        <v>146</v>
      </c>
    </row>
    <row r="97" spans="1:7" x14ac:dyDescent="0.25">
      <c r="A97" s="42" t="s">
        <v>147</v>
      </c>
      <c r="B97" t="s">
        <v>148</v>
      </c>
      <c r="C97">
        <v>0.25</v>
      </c>
      <c r="D97" s="10" t="s">
        <v>43</v>
      </c>
      <c r="E97" s="10">
        <v>0.1</v>
      </c>
      <c r="F97" s="10" t="s">
        <v>137</v>
      </c>
      <c r="G97" s="10" t="s">
        <v>51</v>
      </c>
    </row>
    <row r="98" spans="1:7" x14ac:dyDescent="0.25">
      <c r="A98" s="42" t="s">
        <v>147</v>
      </c>
      <c r="B98" t="s">
        <v>149</v>
      </c>
      <c r="C98">
        <v>2.5</v>
      </c>
      <c r="D98" s="10" t="s">
        <v>43</v>
      </c>
      <c r="E98" s="10">
        <v>0.1</v>
      </c>
      <c r="F98" s="10" t="s">
        <v>137</v>
      </c>
      <c r="G98" s="10" t="s">
        <v>51</v>
      </c>
    </row>
    <row r="99" spans="1:7" x14ac:dyDescent="0.25">
      <c r="A99" s="10" t="s">
        <v>150</v>
      </c>
      <c r="B99" t="s">
        <v>151</v>
      </c>
      <c r="C99">
        <v>15</v>
      </c>
      <c r="D99" s="10" t="s">
        <v>43</v>
      </c>
      <c r="E99" s="10">
        <v>0.1</v>
      </c>
      <c r="F99" s="10" t="s">
        <v>137</v>
      </c>
      <c r="G99" s="10" t="s">
        <v>51</v>
      </c>
    </row>
    <row r="100" spans="1:7" x14ac:dyDescent="0.25">
      <c r="A100" s="10" t="s">
        <v>152</v>
      </c>
      <c r="B100" t="s">
        <v>153</v>
      </c>
      <c r="C100">
        <v>55</v>
      </c>
      <c r="D100" s="10" t="s">
        <v>43</v>
      </c>
      <c r="E100" s="10">
        <v>1</v>
      </c>
      <c r="F100" s="10" t="s">
        <v>50</v>
      </c>
      <c r="G100" s="10" t="s">
        <v>51</v>
      </c>
    </row>
    <row r="101" spans="1:7" x14ac:dyDescent="0.25">
      <c r="A101" s="42" t="s">
        <v>154</v>
      </c>
      <c r="B101" t="s">
        <v>234</v>
      </c>
      <c r="C101">
        <v>1</v>
      </c>
      <c r="D101" s="10" t="s">
        <v>43</v>
      </c>
      <c r="E101" s="10">
        <v>1</v>
      </c>
      <c r="F101" s="10" t="s">
        <v>42</v>
      </c>
      <c r="G101" s="10" t="s">
        <v>44</v>
      </c>
    </row>
    <row r="102" spans="1:7" x14ac:dyDescent="0.25">
      <c r="A102" s="42" t="s">
        <v>154</v>
      </c>
      <c r="B102" t="s">
        <v>235</v>
      </c>
      <c r="C102">
        <v>5</v>
      </c>
      <c r="D102" s="10" t="s">
        <v>43</v>
      </c>
      <c r="E102" s="10">
        <v>1</v>
      </c>
      <c r="F102" s="10" t="s">
        <v>42</v>
      </c>
      <c r="G102" s="10" t="s">
        <v>47</v>
      </c>
    </row>
    <row r="103" spans="1:7" ht="45" x14ac:dyDescent="0.25">
      <c r="A103" s="31" t="s">
        <v>155</v>
      </c>
      <c r="B103" s="16" t="s">
        <v>238</v>
      </c>
      <c r="C103" s="16">
        <v>20</v>
      </c>
      <c r="D103" s="36" t="s">
        <v>239</v>
      </c>
      <c r="E103" s="31">
        <v>1</v>
      </c>
      <c r="F103" s="31" t="s">
        <v>50</v>
      </c>
      <c r="G103" s="31" t="s">
        <v>44</v>
      </c>
    </row>
    <row r="104" spans="1:7" x14ac:dyDescent="0.25">
      <c r="A104" s="10" t="s">
        <v>156</v>
      </c>
      <c r="B104" t="s">
        <v>157</v>
      </c>
      <c r="C104">
        <v>10</v>
      </c>
      <c r="D104" s="10" t="s">
        <v>55</v>
      </c>
      <c r="E104" s="10"/>
      <c r="F104" s="10" t="s">
        <v>50</v>
      </c>
      <c r="G104" s="10" t="s">
        <v>158</v>
      </c>
    </row>
    <row r="105" spans="1:7" x14ac:dyDescent="0.25">
      <c r="A105" s="10" t="s">
        <v>159</v>
      </c>
      <c r="B105" t="s">
        <v>233</v>
      </c>
      <c r="C105">
        <v>10</v>
      </c>
      <c r="D105" s="10" t="s">
        <v>43</v>
      </c>
      <c r="E105" s="10">
        <v>1</v>
      </c>
      <c r="F105" s="10" t="s">
        <v>42</v>
      </c>
      <c r="G105" s="10" t="s">
        <v>44</v>
      </c>
    </row>
    <row r="106" spans="1:7" ht="45" x14ac:dyDescent="0.25">
      <c r="A106" s="31" t="s">
        <v>160</v>
      </c>
      <c r="B106" s="16" t="s">
        <v>240</v>
      </c>
      <c r="C106" s="16">
        <v>20</v>
      </c>
      <c r="D106" s="36" t="s">
        <v>241</v>
      </c>
      <c r="E106" s="31">
        <v>1</v>
      </c>
      <c r="F106" s="31" t="s">
        <v>50</v>
      </c>
      <c r="G106" s="31" t="s">
        <v>44</v>
      </c>
    </row>
    <row r="107" spans="1:7" x14ac:dyDescent="0.25">
      <c r="A107" s="42" t="s">
        <v>161</v>
      </c>
      <c r="B107" t="s">
        <v>162</v>
      </c>
      <c r="C107">
        <v>0.1</v>
      </c>
      <c r="D107" s="10" t="s">
        <v>43</v>
      </c>
      <c r="E107" s="10">
        <v>0.1</v>
      </c>
      <c r="F107" s="10" t="s">
        <v>137</v>
      </c>
      <c r="G107" s="10" t="s">
        <v>51</v>
      </c>
    </row>
    <row r="108" spans="1:7" x14ac:dyDescent="0.25">
      <c r="A108" s="42" t="s">
        <v>161</v>
      </c>
      <c r="B108" t="s">
        <v>163</v>
      </c>
      <c r="C108">
        <v>0.5</v>
      </c>
      <c r="D108" s="10" t="s">
        <v>43</v>
      </c>
      <c r="E108" s="10">
        <v>0.1</v>
      </c>
      <c r="F108" s="10" t="s">
        <v>137</v>
      </c>
      <c r="G108" s="10" t="s">
        <v>51</v>
      </c>
    </row>
    <row r="109" spans="1:7" x14ac:dyDescent="0.25">
      <c r="A109" s="10" t="s">
        <v>164</v>
      </c>
      <c r="B109" t="s">
        <v>165</v>
      </c>
      <c r="C109">
        <v>3.5</v>
      </c>
      <c r="D109" s="10" t="s">
        <v>43</v>
      </c>
      <c r="E109" s="10">
        <v>0.1</v>
      </c>
      <c r="F109" s="10" t="s">
        <v>137</v>
      </c>
      <c r="G109" s="10" t="s">
        <v>51</v>
      </c>
    </row>
    <row r="110" spans="1:7" x14ac:dyDescent="0.25">
      <c r="A110" s="10" t="s">
        <v>166</v>
      </c>
      <c r="B110" t="s">
        <v>167</v>
      </c>
      <c r="C110">
        <v>22.5</v>
      </c>
      <c r="D110" s="10" t="s">
        <v>43</v>
      </c>
      <c r="E110" s="10">
        <v>1</v>
      </c>
      <c r="F110" s="10" t="s">
        <v>50</v>
      </c>
      <c r="G110" s="10" t="s">
        <v>51</v>
      </c>
    </row>
    <row r="111" spans="1:7" x14ac:dyDescent="0.25">
      <c r="A111" s="10" t="s">
        <v>168</v>
      </c>
      <c r="B111" s="32" t="s">
        <v>169</v>
      </c>
      <c r="C111">
        <v>10</v>
      </c>
      <c r="D111" s="10" t="s">
        <v>55</v>
      </c>
      <c r="E111" s="10"/>
      <c r="F111" s="10" t="s">
        <v>145</v>
      </c>
      <c r="G111" s="10" t="s">
        <v>158</v>
      </c>
    </row>
    <row r="112" spans="1:7" x14ac:dyDescent="0.25">
      <c r="A112" s="10" t="s">
        <v>170</v>
      </c>
      <c r="B112" t="s">
        <v>171</v>
      </c>
      <c r="C112">
        <v>20</v>
      </c>
      <c r="D112" s="10" t="s">
        <v>55</v>
      </c>
      <c r="E112" s="10"/>
      <c r="F112" s="10" t="s">
        <v>50</v>
      </c>
      <c r="G112" s="10" t="s">
        <v>146</v>
      </c>
    </row>
    <row r="113" spans="1:7" x14ac:dyDescent="0.25">
      <c r="A113" s="41" t="s">
        <v>172</v>
      </c>
      <c r="B113" t="s">
        <v>173</v>
      </c>
      <c r="C113">
        <v>0.1</v>
      </c>
      <c r="D113" s="10" t="s">
        <v>55</v>
      </c>
      <c r="E113" s="10"/>
      <c r="F113" s="10" t="s">
        <v>145</v>
      </c>
      <c r="G113" s="10" t="s">
        <v>174</v>
      </c>
    </row>
    <row r="114" spans="1:7" x14ac:dyDescent="0.25">
      <c r="A114" s="41" t="s">
        <v>172</v>
      </c>
      <c r="B114" t="s">
        <v>175</v>
      </c>
      <c r="C114">
        <v>0.1</v>
      </c>
      <c r="D114" s="10" t="s">
        <v>55</v>
      </c>
      <c r="E114" s="10"/>
      <c r="F114" s="10" t="s">
        <v>145</v>
      </c>
      <c r="G114" s="10" t="s">
        <v>174</v>
      </c>
    </row>
    <row r="115" spans="1:7" x14ac:dyDescent="0.25">
      <c r="A115" s="10" t="s">
        <v>176</v>
      </c>
      <c r="B115" t="s">
        <v>177</v>
      </c>
      <c r="C115">
        <v>1</v>
      </c>
      <c r="D115" s="10" t="s">
        <v>55</v>
      </c>
      <c r="E115" s="10"/>
      <c r="F115" s="10" t="s">
        <v>145</v>
      </c>
      <c r="G115" s="10" t="s">
        <v>174</v>
      </c>
    </row>
    <row r="116" spans="1:7" x14ac:dyDescent="0.25">
      <c r="A116" s="42" t="s">
        <v>178</v>
      </c>
      <c r="B116" t="s">
        <v>179</v>
      </c>
      <c r="C116">
        <v>0.1</v>
      </c>
      <c r="D116" s="10" t="s">
        <v>55</v>
      </c>
      <c r="E116" s="10"/>
      <c r="F116" s="10" t="s">
        <v>145</v>
      </c>
      <c r="G116" s="10" t="s">
        <v>180</v>
      </c>
    </row>
    <row r="117" spans="1:7" x14ac:dyDescent="0.25">
      <c r="A117" s="42" t="s">
        <v>178</v>
      </c>
      <c r="B117" t="s">
        <v>181</v>
      </c>
      <c r="C117">
        <v>0.1</v>
      </c>
      <c r="D117" s="10" t="s">
        <v>55</v>
      </c>
      <c r="E117" s="10"/>
      <c r="F117" s="10" t="s">
        <v>145</v>
      </c>
      <c r="G117" s="10" t="s">
        <v>180</v>
      </c>
    </row>
    <row r="118" spans="1:7" x14ac:dyDescent="0.25">
      <c r="A118" s="10" t="s">
        <v>182</v>
      </c>
      <c r="B118" t="s">
        <v>183</v>
      </c>
      <c r="C118">
        <v>1</v>
      </c>
      <c r="D118" s="10" t="s">
        <v>55</v>
      </c>
      <c r="E118" s="10"/>
      <c r="F118" s="10" t="s">
        <v>145</v>
      </c>
      <c r="G118" s="10" t="s">
        <v>180</v>
      </c>
    </row>
    <row r="119" spans="1:7" x14ac:dyDescent="0.25">
      <c r="A119" s="42" t="s">
        <v>184</v>
      </c>
      <c r="B119" t="s">
        <v>185</v>
      </c>
      <c r="C119">
        <v>0.3</v>
      </c>
      <c r="D119" s="10" t="s">
        <v>55</v>
      </c>
      <c r="E119" s="10"/>
      <c r="F119" s="10" t="s">
        <v>145</v>
      </c>
      <c r="G119" s="10" t="s">
        <v>186</v>
      </c>
    </row>
    <row r="120" spans="1:7" x14ac:dyDescent="0.25">
      <c r="A120" s="42" t="s">
        <v>184</v>
      </c>
      <c r="B120" t="s">
        <v>187</v>
      </c>
      <c r="C120">
        <v>0.3</v>
      </c>
      <c r="D120" s="10" t="s">
        <v>55</v>
      </c>
      <c r="E120" s="10"/>
      <c r="F120" s="10" t="s">
        <v>145</v>
      </c>
      <c r="G120" s="10" t="s">
        <v>186</v>
      </c>
    </row>
    <row r="121" spans="1:7" x14ac:dyDescent="0.25">
      <c r="A121" s="10" t="s">
        <v>188</v>
      </c>
      <c r="B121" t="s">
        <v>189</v>
      </c>
      <c r="C121">
        <v>3</v>
      </c>
      <c r="D121" s="10" t="s">
        <v>55</v>
      </c>
      <c r="E121" s="10"/>
      <c r="F121" s="10" t="s">
        <v>145</v>
      </c>
      <c r="G121" s="10" t="s">
        <v>186</v>
      </c>
    </row>
    <row r="122" spans="1:7" x14ac:dyDescent="0.25">
      <c r="A122" s="10" t="s">
        <v>190</v>
      </c>
      <c r="B122" t="s">
        <v>191</v>
      </c>
      <c r="C122">
        <v>1</v>
      </c>
      <c r="D122" s="10" t="s">
        <v>55</v>
      </c>
      <c r="E122" s="10"/>
      <c r="F122" s="10" t="s">
        <v>145</v>
      </c>
      <c r="G122" s="10" t="s">
        <v>146</v>
      </c>
    </row>
    <row r="123" spans="1:7" x14ac:dyDescent="0.25">
      <c r="A123" s="10" t="s">
        <v>192</v>
      </c>
      <c r="B123" t="s">
        <v>193</v>
      </c>
      <c r="C123">
        <v>10</v>
      </c>
      <c r="D123" s="10" t="s">
        <v>55</v>
      </c>
      <c r="E123" s="10"/>
      <c r="F123" s="10" t="s">
        <v>145</v>
      </c>
      <c r="G123" s="10" t="s">
        <v>146</v>
      </c>
    </row>
    <row r="124" spans="1:7" x14ac:dyDescent="0.25">
      <c r="A124" s="10" t="s">
        <v>194</v>
      </c>
      <c r="B124" t="s">
        <v>195</v>
      </c>
      <c r="C124">
        <v>1</v>
      </c>
      <c r="D124" s="10" t="s">
        <v>55</v>
      </c>
      <c r="E124" s="10"/>
      <c r="F124" s="10" t="s">
        <v>145</v>
      </c>
      <c r="G124" s="10" t="s">
        <v>146</v>
      </c>
    </row>
    <row r="125" spans="1:7" x14ac:dyDescent="0.25">
      <c r="A125" s="10" t="s">
        <v>196</v>
      </c>
      <c r="B125" t="s">
        <v>197</v>
      </c>
      <c r="C125">
        <v>10</v>
      </c>
      <c r="D125" s="10" t="s">
        <v>55</v>
      </c>
      <c r="E125" s="10"/>
      <c r="F125" s="10" t="s">
        <v>145</v>
      </c>
      <c r="G125" s="10" t="s">
        <v>146</v>
      </c>
    </row>
    <row r="126" spans="1:7" x14ac:dyDescent="0.25">
      <c r="A126" s="35"/>
      <c r="B126" s="34"/>
      <c r="C126" s="34"/>
      <c r="D126" s="35"/>
      <c r="E126" s="35"/>
      <c r="F126" s="35"/>
      <c r="G126" s="35"/>
    </row>
    <row r="127" spans="1:7" x14ac:dyDescent="0.25">
      <c r="A127" s="10" t="s">
        <v>198</v>
      </c>
      <c r="B127" s="9" t="s">
        <v>199</v>
      </c>
      <c r="C127" s="9"/>
      <c r="D127" s="37"/>
      <c r="E127" s="37" t="s">
        <v>54</v>
      </c>
      <c r="F127" s="10" t="s">
        <v>200</v>
      </c>
      <c r="G127" s="10" t="s">
        <v>59</v>
      </c>
    </row>
    <row r="128" spans="1:7" x14ac:dyDescent="0.25">
      <c r="A128" s="10" t="s">
        <v>201</v>
      </c>
      <c r="B128" s="9" t="s">
        <v>202</v>
      </c>
      <c r="C128" s="9"/>
      <c r="D128" s="37"/>
      <c r="E128" s="37" t="s">
        <v>54</v>
      </c>
      <c r="F128" s="10" t="s">
        <v>200</v>
      </c>
      <c r="G128" s="10" t="s">
        <v>59</v>
      </c>
    </row>
    <row r="129" spans="1:7" x14ac:dyDescent="0.25">
      <c r="A129" s="10" t="s">
        <v>203</v>
      </c>
      <c r="B129" s="9" t="s">
        <v>204</v>
      </c>
      <c r="C129" s="9"/>
      <c r="D129" s="37"/>
      <c r="E129" s="37" t="s">
        <v>54</v>
      </c>
      <c r="F129" s="10" t="s">
        <v>200</v>
      </c>
      <c r="G129" s="10" t="s">
        <v>59</v>
      </c>
    </row>
    <row r="130" spans="1:7" x14ac:dyDescent="0.25">
      <c r="A130" s="10" t="s">
        <v>205</v>
      </c>
      <c r="B130" s="9" t="s">
        <v>206</v>
      </c>
      <c r="C130" s="9"/>
      <c r="D130" s="37"/>
      <c r="E130" s="37" t="s">
        <v>54</v>
      </c>
      <c r="F130" s="10" t="s">
        <v>54</v>
      </c>
      <c r="G130" s="10" t="s">
        <v>59</v>
      </c>
    </row>
    <row r="131" spans="1:7" x14ac:dyDescent="0.25">
      <c r="A131" s="10" t="s">
        <v>207</v>
      </c>
      <c r="B131" s="9" t="s">
        <v>208</v>
      </c>
      <c r="C131" s="9"/>
      <c r="D131" s="37"/>
      <c r="E131" s="37" t="s">
        <v>54</v>
      </c>
      <c r="F131" s="10" t="s">
        <v>54</v>
      </c>
      <c r="G131" s="10" t="s">
        <v>59</v>
      </c>
    </row>
    <row r="132" spans="1:7" x14ac:dyDescent="0.25">
      <c r="A132" s="37" t="s">
        <v>209</v>
      </c>
      <c r="B132" s="9" t="s">
        <v>210</v>
      </c>
      <c r="C132" s="9"/>
      <c r="D132" s="37"/>
      <c r="E132" s="37" t="s">
        <v>54</v>
      </c>
      <c r="F132" s="37" t="s">
        <v>50</v>
      </c>
      <c r="G132" s="37" t="s">
        <v>59</v>
      </c>
    </row>
    <row r="133" spans="1:7" x14ac:dyDescent="0.25">
      <c r="A133" s="38" t="s">
        <v>211</v>
      </c>
      <c r="B133" s="34"/>
      <c r="C133" s="34"/>
      <c r="D133" s="34"/>
      <c r="E133" s="34"/>
      <c r="F133" s="34"/>
      <c r="G133" s="34"/>
    </row>
    <row r="134" spans="1:7" x14ac:dyDescent="0.25">
      <c r="A134" s="10" t="s">
        <v>212</v>
      </c>
      <c r="B134" t="s">
        <v>213</v>
      </c>
      <c r="D134" s="10" t="s">
        <v>55</v>
      </c>
      <c r="F134" s="10" t="s">
        <v>54</v>
      </c>
      <c r="G134" s="10" t="s">
        <v>81</v>
      </c>
    </row>
    <row r="135" spans="1:7" x14ac:dyDescent="0.25">
      <c r="A135" s="10" t="s">
        <v>214</v>
      </c>
      <c r="B135" t="s">
        <v>215</v>
      </c>
      <c r="D135" s="10" t="s">
        <v>55</v>
      </c>
      <c r="F135" s="10" t="s">
        <v>54</v>
      </c>
      <c r="G135" s="10" t="s">
        <v>81</v>
      </c>
    </row>
    <row r="136" spans="1:7" ht="30" x14ac:dyDescent="0.25">
      <c r="A136" s="31" t="s">
        <v>216</v>
      </c>
      <c r="B136" s="17" t="s">
        <v>217</v>
      </c>
      <c r="C136" s="16"/>
      <c r="D136" s="31" t="s">
        <v>55</v>
      </c>
      <c r="E136" s="16"/>
      <c r="F136" s="31" t="s">
        <v>54</v>
      </c>
      <c r="G136" s="31" t="s">
        <v>61</v>
      </c>
    </row>
    <row r="137" spans="1:7" ht="30" x14ac:dyDescent="0.25">
      <c r="A137" s="31" t="s">
        <v>60</v>
      </c>
      <c r="B137" s="17" t="s">
        <v>218</v>
      </c>
      <c r="C137" s="16"/>
      <c r="D137" s="31" t="s">
        <v>55</v>
      </c>
      <c r="E137" s="16"/>
      <c r="F137" s="31" t="s">
        <v>54</v>
      </c>
      <c r="G137" s="31" t="s">
        <v>61</v>
      </c>
    </row>
    <row r="138" spans="1:7" ht="30" x14ac:dyDescent="0.25">
      <c r="A138" s="31" t="s">
        <v>219</v>
      </c>
      <c r="B138" s="17" t="s">
        <v>220</v>
      </c>
      <c r="C138" s="16"/>
      <c r="D138" s="31" t="s">
        <v>55</v>
      </c>
      <c r="E138" s="16"/>
      <c r="F138" s="31" t="s">
        <v>54</v>
      </c>
      <c r="G138" s="31" t="s">
        <v>61</v>
      </c>
    </row>
    <row r="139" spans="1:7" ht="45" x14ac:dyDescent="0.25">
      <c r="A139" s="31" t="s">
        <v>221</v>
      </c>
      <c r="B139" s="2" t="s">
        <v>222</v>
      </c>
      <c r="D139" s="31" t="s">
        <v>55</v>
      </c>
      <c r="E139" s="16"/>
      <c r="F139" s="31" t="s">
        <v>54</v>
      </c>
      <c r="G139" s="31" t="s">
        <v>81</v>
      </c>
    </row>
    <row r="140" spans="1:7" x14ac:dyDescent="0.25">
      <c r="A140" s="33"/>
      <c r="B140" s="39"/>
      <c r="C140" s="34"/>
      <c r="D140" s="33"/>
      <c r="E140" s="40"/>
      <c r="F140" s="33"/>
      <c r="G140" s="33"/>
    </row>
  </sheetData>
  <mergeCells count="2">
    <mergeCell ref="A33:A34"/>
    <mergeCell ref="A30:A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6" workbookViewId="0"/>
  </sheetViews>
  <sheetFormatPr defaultRowHeight="15" x14ac:dyDescent="0.25"/>
  <cols>
    <col min="1" max="1" width="19.85546875" customWidth="1"/>
    <col min="3" max="3" width="12.140625" customWidth="1"/>
    <col min="4" max="4" width="14.42578125" customWidth="1"/>
    <col min="5" max="5" width="20.140625" customWidth="1"/>
  </cols>
  <sheetData>
    <row r="1" spans="1:6" x14ac:dyDescent="0.25">
      <c r="A1" s="45" t="s">
        <v>242</v>
      </c>
    </row>
    <row r="2" spans="1:6" ht="14.45" x14ac:dyDescent="0.3">
      <c r="B2" t="s">
        <v>0</v>
      </c>
      <c r="C2" t="s">
        <v>1</v>
      </c>
      <c r="D2" t="s">
        <v>2</v>
      </c>
      <c r="E2" t="s">
        <v>3</v>
      </c>
    </row>
    <row r="3" spans="1:6" ht="14.45" x14ac:dyDescent="0.3">
      <c r="B3" s="1" t="s">
        <v>4</v>
      </c>
      <c r="D3" s="1" t="s">
        <v>5</v>
      </c>
      <c r="E3" s="1" t="s">
        <v>6</v>
      </c>
    </row>
    <row r="4" spans="1:6" ht="28.9" x14ac:dyDescent="0.3">
      <c r="A4" s="2" t="s">
        <v>7</v>
      </c>
      <c r="B4" s="3" t="s">
        <v>8</v>
      </c>
      <c r="C4" s="4">
        <v>80000</v>
      </c>
    </row>
    <row r="5" spans="1:6" ht="14.45" x14ac:dyDescent="0.3">
      <c r="A5" t="s">
        <v>9</v>
      </c>
      <c r="C5" s="5">
        <v>18</v>
      </c>
    </row>
    <row r="7" spans="1:6" ht="28.9" x14ac:dyDescent="0.3">
      <c r="A7" s="6" t="s">
        <v>10</v>
      </c>
      <c r="B7" s="6"/>
      <c r="C7" s="6" t="s">
        <v>11</v>
      </c>
      <c r="D7" s="7" t="s">
        <v>12</v>
      </c>
      <c r="E7" s="7" t="s">
        <v>13</v>
      </c>
      <c r="F7" s="8" t="s">
        <v>14</v>
      </c>
    </row>
    <row r="8" spans="1:6" ht="14.45" x14ac:dyDescent="0.3">
      <c r="A8" s="9" t="s">
        <v>15</v>
      </c>
      <c r="F8" s="10"/>
    </row>
    <row r="9" spans="1:6" ht="14.45" x14ac:dyDescent="0.3">
      <c r="B9" s="1" t="s">
        <v>16</v>
      </c>
      <c r="C9" s="1">
        <v>1</v>
      </c>
      <c r="D9" s="1">
        <v>40.1</v>
      </c>
      <c r="E9">
        <f>C9*D9</f>
        <v>40.1</v>
      </c>
      <c r="F9" s="11">
        <f>E9/E$15*100</f>
        <v>31.352619233776384</v>
      </c>
    </row>
    <row r="10" spans="1:6" x14ac:dyDescent="0.25">
      <c r="A10" s="9" t="s">
        <v>17</v>
      </c>
      <c r="F10" s="11"/>
    </row>
    <row r="11" spans="1:6" ht="14.45" x14ac:dyDescent="0.3">
      <c r="B11" s="1" t="s">
        <v>18</v>
      </c>
      <c r="C11" s="1">
        <v>2</v>
      </c>
      <c r="D11" s="1">
        <v>35.4</v>
      </c>
      <c r="E11">
        <f t="shared" ref="E11:E13" si="0">C11*D11</f>
        <v>70.8</v>
      </c>
      <c r="F11" s="11">
        <f>E11/E$15*100</f>
        <v>55.355746677091474</v>
      </c>
    </row>
    <row r="12" spans="1:6" ht="14.45" x14ac:dyDescent="0.3">
      <c r="B12" s="1" t="s">
        <v>19</v>
      </c>
      <c r="C12" s="1">
        <v>1</v>
      </c>
      <c r="D12" s="1">
        <v>16</v>
      </c>
      <c r="E12">
        <f t="shared" si="0"/>
        <v>16</v>
      </c>
      <c r="F12" s="11">
        <f>E12/E$15*100</f>
        <v>12.509773260359655</v>
      </c>
    </row>
    <row r="13" spans="1:6" ht="14.45" x14ac:dyDescent="0.3">
      <c r="B13" s="1" t="s">
        <v>20</v>
      </c>
      <c r="C13" s="1">
        <v>1</v>
      </c>
      <c r="D13" s="1">
        <v>1</v>
      </c>
      <c r="E13">
        <f t="shared" si="0"/>
        <v>1</v>
      </c>
      <c r="F13" s="11">
        <f>E13/E$15*100</f>
        <v>0.78186082877247842</v>
      </c>
    </row>
    <row r="14" spans="1:6" ht="14.45" x14ac:dyDescent="0.3">
      <c r="B14" s="5"/>
      <c r="C14" s="1"/>
      <c r="D14" s="1"/>
      <c r="F14" s="11">
        <f>E14/E$15*100</f>
        <v>0</v>
      </c>
    </row>
    <row r="15" spans="1:6" ht="14.45" x14ac:dyDescent="0.3">
      <c r="A15" t="s">
        <v>21</v>
      </c>
      <c r="E15">
        <f>E9+E11+E12+E13+E14</f>
        <v>127.9</v>
      </c>
      <c r="F15">
        <f>E15/E$15*100</f>
        <v>100</v>
      </c>
    </row>
    <row r="16" spans="1:6" ht="14.45" x14ac:dyDescent="0.3">
      <c r="A16" t="s">
        <v>22</v>
      </c>
      <c r="C16" s="12">
        <f>C4/F9*100</f>
        <v>255162.09476309232</v>
      </c>
    </row>
    <row r="17" spans="1:3" ht="14.45" x14ac:dyDescent="0.3">
      <c r="A17" t="s">
        <v>23</v>
      </c>
      <c r="C17" s="13">
        <f>C16*C5/1000000</f>
        <v>4.5929177057356618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heetViews>
  <sheetFormatPr defaultRowHeight="15" x14ac:dyDescent="0.25"/>
  <cols>
    <col min="1" max="1" width="23.85546875" customWidth="1"/>
    <col min="2" max="2" width="15.7109375" customWidth="1"/>
    <col min="3" max="3" width="12.7109375" customWidth="1"/>
    <col min="4" max="4" width="11.42578125" customWidth="1"/>
  </cols>
  <sheetData>
    <row r="1" spans="1:8" x14ac:dyDescent="0.25">
      <c r="A1" s="45" t="s">
        <v>243</v>
      </c>
    </row>
    <row r="2" spans="1:8" ht="14.45" x14ac:dyDescent="0.3">
      <c r="B2" t="s">
        <v>0</v>
      </c>
      <c r="C2" t="s">
        <v>2</v>
      </c>
      <c r="D2" t="s">
        <v>3</v>
      </c>
    </row>
    <row r="3" spans="1:8" ht="14.45" x14ac:dyDescent="0.3">
      <c r="B3" s="5" t="s">
        <v>24</v>
      </c>
      <c r="C3" s="5" t="s">
        <v>5</v>
      </c>
      <c r="D3" s="5" t="s">
        <v>6</v>
      </c>
    </row>
    <row r="4" spans="1:8" ht="45" x14ac:dyDescent="0.25">
      <c r="A4" s="2" t="s">
        <v>25</v>
      </c>
      <c r="B4" s="3" t="s">
        <v>8</v>
      </c>
      <c r="C4" s="3" t="s">
        <v>16</v>
      </c>
      <c r="D4" s="6"/>
      <c r="E4" s="6"/>
      <c r="F4" s="14"/>
      <c r="G4" s="6"/>
      <c r="H4" s="6"/>
    </row>
    <row r="5" spans="1:8" ht="14.45" x14ac:dyDescent="0.3">
      <c r="A5" t="s">
        <v>9</v>
      </c>
      <c r="B5" s="15">
        <v>18</v>
      </c>
    </row>
    <row r="7" spans="1:8" ht="28.9" x14ac:dyDescent="0.3">
      <c r="A7" s="16" t="s">
        <v>10</v>
      </c>
      <c r="B7" s="16" t="s">
        <v>11</v>
      </c>
      <c r="C7" s="16" t="s">
        <v>26</v>
      </c>
      <c r="D7" s="17" t="s">
        <v>27</v>
      </c>
      <c r="E7" s="18" t="s">
        <v>14</v>
      </c>
    </row>
    <row r="8" spans="1:8" ht="30" x14ac:dyDescent="0.25">
      <c r="A8" s="19" t="s">
        <v>28</v>
      </c>
      <c r="B8" s="6"/>
      <c r="C8" s="6"/>
      <c r="D8" s="6"/>
      <c r="E8" s="8"/>
      <c r="F8" s="6"/>
    </row>
    <row r="9" spans="1:8" ht="14.45" x14ac:dyDescent="0.3">
      <c r="A9" s="5" t="str">
        <f>C4</f>
        <v>Ca</v>
      </c>
      <c r="B9" s="5">
        <v>1</v>
      </c>
      <c r="C9" s="1">
        <v>40.1</v>
      </c>
      <c r="D9">
        <f>C9*B9</f>
        <v>40.1</v>
      </c>
      <c r="E9" s="11">
        <f>D9/D$15*100</f>
        <v>31.352619233776384</v>
      </c>
    </row>
    <row r="10" spans="1:8" x14ac:dyDescent="0.25">
      <c r="A10" s="9" t="s">
        <v>29</v>
      </c>
      <c r="B10" s="9"/>
      <c r="C10" s="9"/>
      <c r="E10" s="9"/>
      <c r="F10" s="9"/>
    </row>
    <row r="11" spans="1:8" ht="14.45" x14ac:dyDescent="0.3">
      <c r="A11" s="1" t="s">
        <v>18</v>
      </c>
      <c r="B11" s="1">
        <v>2</v>
      </c>
      <c r="C11" s="1">
        <v>35.4</v>
      </c>
      <c r="D11">
        <f t="shared" ref="D11:D13" si="0">C11*B11</f>
        <v>70.8</v>
      </c>
      <c r="E11" s="11">
        <f>D11/D$15*100</f>
        <v>55.355746677091474</v>
      </c>
    </row>
    <row r="12" spans="1:8" x14ac:dyDescent="0.25">
      <c r="A12" s="5" t="s">
        <v>19</v>
      </c>
      <c r="B12" s="1">
        <v>1</v>
      </c>
      <c r="C12" s="1">
        <v>16</v>
      </c>
      <c r="D12">
        <f t="shared" si="0"/>
        <v>16</v>
      </c>
      <c r="E12" s="11">
        <f>D12/D$15*100</f>
        <v>12.509773260359655</v>
      </c>
    </row>
    <row r="13" spans="1:8" x14ac:dyDescent="0.25">
      <c r="A13" s="5" t="s">
        <v>20</v>
      </c>
      <c r="B13" s="1">
        <v>1</v>
      </c>
      <c r="C13" s="1">
        <v>1</v>
      </c>
      <c r="D13">
        <f t="shared" si="0"/>
        <v>1</v>
      </c>
      <c r="E13" s="11">
        <f>D13/D$15*100</f>
        <v>0.78186082877247842</v>
      </c>
    </row>
    <row r="14" spans="1:8" x14ac:dyDescent="0.25">
      <c r="A14" s="5"/>
      <c r="B14" s="1"/>
      <c r="C14" s="1"/>
      <c r="E14" s="11"/>
    </row>
    <row r="15" spans="1:8" x14ac:dyDescent="0.25">
      <c r="A15" t="s">
        <v>21</v>
      </c>
      <c r="D15" s="20">
        <f>D9+D11+D12+D13+D14</f>
        <v>127.9</v>
      </c>
      <c r="E15">
        <f>D15/D$15*100</f>
        <v>100</v>
      </c>
    </row>
    <row r="16" spans="1:8" x14ac:dyDescent="0.25">
      <c r="A16" t="s">
        <v>22</v>
      </c>
      <c r="B16" s="12">
        <f>B17/B5*1000000</f>
        <v>255555.55555555553</v>
      </c>
      <c r="C16" s="11"/>
    </row>
    <row r="17" spans="1:9" x14ac:dyDescent="0.25">
      <c r="A17" t="s">
        <v>30</v>
      </c>
      <c r="B17" s="21">
        <v>4.5999999999999996</v>
      </c>
    </row>
    <row r="18" spans="1:9" ht="30" x14ac:dyDescent="0.25">
      <c r="A18" s="2" t="s">
        <v>31</v>
      </c>
      <c r="B18" s="22">
        <f>B16*E9/100</f>
        <v>80123.360264095201</v>
      </c>
    </row>
    <row r="19" spans="1:9" x14ac:dyDescent="0.25">
      <c r="I19"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abSelected="1" workbookViewId="0">
      <selection activeCell="E8" sqref="E8"/>
    </sheetView>
  </sheetViews>
  <sheetFormatPr defaultRowHeight="15" x14ac:dyDescent="0.25"/>
  <cols>
    <col min="1" max="1" width="102.28515625" customWidth="1"/>
  </cols>
  <sheetData>
    <row r="1" spans="1:5" ht="23.25" customHeight="1" x14ac:dyDescent="0.25">
      <c r="A1" s="51" t="s">
        <v>244</v>
      </c>
      <c r="B1" s="52"/>
      <c r="C1" s="52"/>
      <c r="D1" s="52"/>
      <c r="E1" s="52"/>
    </row>
    <row r="2" spans="1:5" ht="28.5" customHeight="1" x14ac:dyDescent="0.25">
      <c r="A2" s="17" t="s">
        <v>245</v>
      </c>
      <c r="B2" s="52"/>
      <c r="C2" s="52"/>
      <c r="D2" s="52"/>
      <c r="E2" s="52"/>
    </row>
    <row r="3" spans="1:5" ht="45" x14ac:dyDescent="0.25">
      <c r="A3" s="17" t="s">
        <v>246</v>
      </c>
      <c r="B3" s="52"/>
      <c r="C3" s="52"/>
      <c r="D3" s="52"/>
      <c r="E3" s="52"/>
    </row>
    <row r="4" spans="1:5" ht="45" x14ac:dyDescent="0.25">
      <c r="A4" s="17" t="s">
        <v>247</v>
      </c>
      <c r="B4" s="52"/>
      <c r="C4" s="52"/>
      <c r="D4" s="52"/>
      <c r="E4" s="52"/>
    </row>
    <row r="5" spans="1:5" x14ac:dyDescent="0.25">
      <c r="A5" s="17" t="s">
        <v>248</v>
      </c>
    </row>
    <row r="6" spans="1:5" ht="45" x14ac:dyDescent="0.25">
      <c r="A6" s="17" t="s">
        <v>249</v>
      </c>
    </row>
    <row r="7" spans="1:5" ht="30" x14ac:dyDescent="0.25">
      <c r="A7" s="17" t="s">
        <v>250</v>
      </c>
    </row>
    <row r="8" spans="1:5" ht="45" x14ac:dyDescent="0.25">
      <c r="A8" s="17" t="s">
        <v>251</v>
      </c>
    </row>
    <row r="9" spans="1:5" ht="45" x14ac:dyDescent="0.25">
      <c r="A9" s="17" t="s">
        <v>252</v>
      </c>
    </row>
    <row r="10" spans="1:5" ht="75" x14ac:dyDescent="0.25">
      <c r="A10" s="17" t="s">
        <v>253</v>
      </c>
    </row>
    <row r="12" spans="1:5" x14ac:dyDescent="0.25">
      <c r="A12" s="51" t="s">
        <v>254</v>
      </c>
    </row>
    <row r="13" spans="1:5" ht="45" x14ac:dyDescent="0.25">
      <c r="A13" s="17" t="s">
        <v>255</v>
      </c>
    </row>
    <row r="14" spans="1:5" x14ac:dyDescent="0.25">
      <c r="A14" s="17" t="s">
        <v>256</v>
      </c>
    </row>
    <row r="15" spans="1:5" x14ac:dyDescent="0.25">
      <c r="A15" s="53" t="s">
        <v>257</v>
      </c>
    </row>
    <row r="16" spans="1:5" x14ac:dyDescent="0.25">
      <c r="A16" s="53" t="s">
        <v>258</v>
      </c>
    </row>
    <row r="17" spans="1:1" x14ac:dyDescent="0.25">
      <c r="A17" s="53" t="s">
        <v>259</v>
      </c>
    </row>
    <row r="18" spans="1:1" ht="30" x14ac:dyDescent="0.25">
      <c r="A18" s="17" t="s">
        <v>260</v>
      </c>
    </row>
    <row r="19" spans="1:1" ht="60" x14ac:dyDescent="0.25">
      <c r="A19" s="17" t="s">
        <v>261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Hjælpeark</vt:lpstr>
      <vt:lpstr>H-koder</vt:lpstr>
      <vt:lpstr>Procentberegner</vt:lpstr>
      <vt:lpstr>Masseberegner</vt:lpstr>
      <vt:lpstr>Hjælpetekst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Henrik Wejdling</dc:creator>
  <cp:lastModifiedBy>Fruergaard Astrup, Thilde</cp:lastModifiedBy>
  <dcterms:created xsi:type="dcterms:W3CDTF">2016-09-18T07:02:44Z</dcterms:created>
  <dcterms:modified xsi:type="dcterms:W3CDTF">2017-04-07T10:03:12Z</dcterms:modified>
</cp:coreProperties>
</file>