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669429\"/>
    </mc:Choice>
  </mc:AlternateContent>
  <xr:revisionPtr revIDLastSave="0" documentId="13_ncr:1_{3EB0CF53-9688-4CF3-9DB7-360028D45276}"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25" l="1"/>
  <c r="C19" i="25"/>
  <c r="C11" i="25"/>
  <c r="C21" i="6" l="1"/>
  <c r="C22" i="6" s="1"/>
  <c r="C20" i="6"/>
  <c r="C19" i="6"/>
  <c r="C9" i="6" l="1"/>
  <c r="F9" i="27" l="1"/>
  <c r="D9" i="27"/>
  <c r="E9" i="27"/>
  <c r="C9" i="27"/>
  <c r="F9" i="26"/>
  <c r="D9" i="26"/>
  <c r="E9" i="26"/>
  <c r="C9" i="26"/>
  <c r="D9" i="25"/>
  <c r="E9" i="25"/>
  <c r="F9" i="25"/>
  <c r="C9" i="25"/>
  <c r="D9" i="23"/>
  <c r="E9" i="23"/>
  <c r="F9" i="23"/>
  <c r="C9" i="23"/>
  <c r="F9" i="24"/>
  <c r="D9" i="24"/>
  <c r="E9" i="24"/>
  <c r="C9" i="24"/>
  <c r="D9" i="6"/>
  <c r="E9" i="6"/>
  <c r="F9" i="6"/>
  <c r="C8" i="23" l="1"/>
  <c r="D8" i="23"/>
  <c r="E8" i="23"/>
  <c r="F8" i="23"/>
  <c r="C11" i="23" l="1"/>
  <c r="C12" i="23" s="1"/>
  <c r="C15" i="23" s="1"/>
  <c r="F11" i="23"/>
  <c r="E11" i="23"/>
  <c r="D11" i="23"/>
  <c r="D8" i="6"/>
  <c r="E8" i="6"/>
  <c r="F8" i="6"/>
  <c r="E12" i="23" l="1"/>
  <c r="E15" i="23" s="1"/>
  <c r="D12" i="23"/>
  <c r="D15" i="23" s="1"/>
  <c r="F12" i="23"/>
  <c r="F15" i="23" s="1"/>
  <c r="C8" i="6"/>
  <c r="C11" i="6" s="1"/>
  <c r="C12" i="6" s="1"/>
  <c r="C15" i="6" s="1"/>
  <c r="E11" i="6"/>
  <c r="E12" i="6" s="1"/>
  <c r="D11" i="6"/>
  <c r="D12" i="6" s="1"/>
  <c r="F11" i="6"/>
  <c r="F12" i="6" s="1"/>
  <c r="C21" i="27"/>
  <c r="C22" i="27" s="1"/>
  <c r="C20" i="27"/>
  <c r="C19" i="27"/>
  <c r="C21" i="26"/>
  <c r="C22" i="26" s="1"/>
  <c r="C20" i="26"/>
  <c r="C19" i="26"/>
  <c r="C22" i="25"/>
  <c r="C20" i="25"/>
  <c r="C21" i="23"/>
  <c r="C22" i="23" s="1"/>
  <c r="C20" i="23"/>
  <c r="C19" i="23"/>
  <c r="C21" i="24"/>
  <c r="C22" i="24" s="1"/>
  <c r="C20" i="24"/>
  <c r="C19" i="24"/>
  <c r="C17" i="23" l="1"/>
  <c r="C18" i="23" s="1"/>
  <c r="C8" i="24"/>
  <c r="C11" i="24" s="1"/>
  <c r="C12" i="24" s="1"/>
  <c r="C8" i="27"/>
  <c r="C11" i="27" s="1"/>
  <c r="E15" i="6"/>
  <c r="D15" i="6"/>
  <c r="F15" i="6"/>
  <c r="C8" i="25"/>
  <c r="C8" i="26"/>
  <c r="C11" i="26" s="1"/>
  <c r="E8" i="27"/>
  <c r="E11" i="27" s="1"/>
  <c r="F8" i="27"/>
  <c r="E8" i="26"/>
  <c r="F8" i="26"/>
  <c r="D8" i="25"/>
  <c r="E8" i="25"/>
  <c r="F8" i="25"/>
  <c r="D8" i="24"/>
  <c r="E8" i="24"/>
  <c r="F8" i="24"/>
  <c r="C17" i="6" l="1"/>
  <c r="C18" i="6" s="1"/>
  <c r="C12" i="27"/>
  <c r="C15" i="27" s="1"/>
  <c r="E12" i="27"/>
  <c r="E15" i="27" s="1"/>
  <c r="C12" i="26"/>
  <c r="C15" i="26" s="1"/>
  <c r="C12" i="25"/>
  <c r="C15" i="25" s="1"/>
  <c r="F11" i="26"/>
  <c r="E11" i="26"/>
  <c r="D8" i="26"/>
  <c r="D11" i="26" s="1"/>
  <c r="F11" i="25"/>
  <c r="E11" i="25"/>
  <c r="D11" i="25"/>
  <c r="F11" i="24"/>
  <c r="F12" i="24" s="1"/>
  <c r="E11" i="24"/>
  <c r="E12" i="24" s="1"/>
  <c r="D11" i="24"/>
  <c r="D12" i="24" s="1"/>
  <c r="F11" i="27"/>
  <c r="D8" i="27"/>
  <c r="D11" i="27" s="1"/>
  <c r="F12" i="27" l="1"/>
  <c r="F15" i="27" s="1"/>
  <c r="D12" i="27"/>
  <c r="D15" i="27" s="1"/>
  <c r="E12" i="26"/>
  <c r="E15" i="26" s="1"/>
  <c r="D12" i="26"/>
  <c r="D15" i="26" s="1"/>
  <c r="F12" i="26"/>
  <c r="F15" i="26" s="1"/>
  <c r="D12" i="25"/>
  <c r="D15" i="25" s="1"/>
  <c r="F12" i="25"/>
  <c r="F15" i="25" s="1"/>
  <c r="E12" i="25"/>
  <c r="E15" i="25" s="1"/>
  <c r="C17" i="25" s="1"/>
  <c r="C18" i="25" s="1"/>
  <c r="D15" i="24"/>
  <c r="E15" i="24"/>
  <c r="F15" i="24"/>
  <c r="I27" i="2"/>
  <c r="I26" i="2"/>
  <c r="C17" i="27" l="1"/>
  <c r="C18" i="27" s="1"/>
  <c r="C17" i="26"/>
  <c r="C18" i="26" s="1"/>
  <c r="I9" i="2"/>
  <c r="E25" i="2"/>
  <c r="E24" i="2"/>
  <c r="E23" i="2"/>
  <c r="E22" i="2"/>
  <c r="E21" i="2"/>
  <c r="E20" i="2"/>
  <c r="E9" i="2"/>
  <c r="E8" i="2"/>
  <c r="E7" i="2"/>
  <c r="F25" i="2"/>
  <c r="F9" i="2"/>
  <c r="F24" i="2"/>
  <c r="F8" i="2"/>
  <c r="F23" i="2"/>
  <c r="F7" i="2"/>
  <c r="E6" i="2"/>
  <c r="E5" i="2"/>
  <c r="F21" i="2"/>
  <c r="F5" i="2"/>
  <c r="F22" i="2"/>
  <c r="F6" i="2"/>
  <c r="E4" i="2"/>
  <c r="F20" i="2"/>
  <c r="F4" i="2"/>
  <c r="I4" i="2" l="1"/>
  <c r="C15" i="24" l="1"/>
  <c r="C17" i="24" s="1"/>
  <c r="C18"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7" i="1"/>
  <c r="G20" i="2" l="1"/>
  <c r="I20" i="2"/>
  <c r="G4" i="2"/>
  <c r="I8" i="2"/>
  <c r="I10" i="2" s="1"/>
  <c r="I12" i="2" s="1"/>
  <c r="G24" i="2" l="1"/>
  <c r="I24" i="2"/>
  <c r="I28" i="2" s="1"/>
  <c r="K28" i="2" s="1"/>
  <c r="G8" i="2"/>
  <c r="K10" i="2"/>
  <c r="I13" i="2"/>
  <c r="I30" i="2" l="1"/>
  <c r="I31" i="2" s="1"/>
  <c r="K31" i="2" s="1"/>
  <c r="K13" i="2"/>
  <c r="I62" i="2" l="1"/>
  <c r="I63" i="2" s="1"/>
  <c r="F36"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43D72ABD-FED1-4FE1-AFAD-8433BD45C7FB}">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500-000002000000}">
      <text>
        <r>
          <rPr>
            <sz val="9"/>
            <color indexed="81"/>
            <rFont val="Tahoma"/>
            <family val="2"/>
          </rPr>
          <t>ATP udfyldes automatisk til 189,3*12. Dette skyldes at arbejdsgiveren typisk betaler 2/3 af pensionen.</t>
        </r>
      </text>
    </comment>
    <comment ref="B10" authorId="1" shapeId="0" xr:uid="{9F7E718D-5A60-44FB-8E69-184CFF9E815E}">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C9FE8CFB-FE8A-4312-89B5-B6B432E931D0}">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600-000002000000}">
      <text>
        <r>
          <rPr>
            <sz val="9"/>
            <color indexed="81"/>
            <rFont val="Tahoma"/>
            <family val="2"/>
          </rPr>
          <t>ATP udfyldes automatisk til 189,3*12. Dette skyldes at arbejdsgiveren typisk betaler 2/3 af pensionen.</t>
        </r>
      </text>
    </comment>
    <comment ref="B10" authorId="1" shapeId="0" xr:uid="{25264A51-1603-4050-89DF-6192961538A5}">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FBBF523-4DF6-42AC-B3E9-D3F322AAC391}">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700-000002000000}">
      <text>
        <r>
          <rPr>
            <sz val="9"/>
            <color indexed="81"/>
            <rFont val="Tahoma"/>
            <family val="2"/>
          </rPr>
          <t>ATP udfyldes automatisk til 189,3*12. Dette skyldes at arbejdsgiveren typisk betaler 2/3 af pensionen.</t>
        </r>
      </text>
    </comment>
    <comment ref="B10" authorId="1" shapeId="0" xr:uid="{5AF344B3-630E-4B3D-8581-84C15A47A2A8}">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F860942B-4F7F-4C67-959E-CDDBD6F7149F}">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800-000002000000}">
      <text>
        <r>
          <rPr>
            <sz val="9"/>
            <color indexed="81"/>
            <rFont val="Tahoma"/>
            <family val="2"/>
          </rPr>
          <t>ATP udfyldes automatisk til 189,3*12. Dette skyldes at arbejdsgiveren typisk betaler 2/3 af pensionen.</t>
        </r>
      </text>
    </comment>
    <comment ref="B10" authorId="1" shapeId="0" xr:uid="{27CCC2D7-AD06-480B-A1E1-17A2589DEED2}">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6136D510-E685-4A62-A0B7-9916265DC172}">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900-000002000000}">
      <text>
        <r>
          <rPr>
            <sz val="9"/>
            <color indexed="81"/>
            <rFont val="Tahoma"/>
            <family val="2"/>
          </rPr>
          <t>ATP udfyldes automatisk til 189,3*12. Dette skyldes at arbejdsgiveren typisk betaler 2/3 af pensionen.</t>
        </r>
      </text>
    </comment>
    <comment ref="B10" authorId="1" shapeId="0" xr:uid="{F95F1FC6-2DDA-4107-9F98-F3BC5FA187F1}">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577E7179-64A9-4F00-8DA5-DEF976EEBE4A}">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A00-000002000000}">
      <text>
        <r>
          <rPr>
            <sz val="9"/>
            <color indexed="81"/>
            <rFont val="Tahoma"/>
            <family val="2"/>
          </rPr>
          <t>ATP udfyldes automatisk til 189,3*12. Dette skyldes at arbejdsgiveren typisk betaler 2/3 af pensionen.</t>
        </r>
      </text>
    </comment>
    <comment ref="B10" authorId="1" shapeId="0" xr:uid="{AB5922AB-8312-45CB-B461-B03FE5EB7257}">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sharedStrings.xml><?xml version="1.0" encoding="utf-8"?>
<sst xmlns="http://schemas.openxmlformats.org/spreadsheetml/2006/main" count="253" uniqueCount="109">
  <si>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</si>
  <si>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</si>
  <si>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</si>
  <si>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</si>
  <si>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</si>
  <si>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</si>
  <si>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</si>
  <si>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</si>
  <si>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</si>
  <si>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</si>
  <si>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</si>
  <si>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</si>
  <si>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</si>
  <si>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</si>
  <si>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</si>
  <si>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</si>
  <si>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</si>
  <si>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</si>
  <si>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</si>
  <si>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</si>
  <si>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</si>
  <si>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</si>
  <si>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</si>
  <si>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</si>
  <si>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</si>
  <si>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</si>
  <si>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</si>
  <si>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</si>
  <si>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</si>
  <si>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</si>
  <si>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</si>
  <si>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</si>
  <si>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</si>
  <si>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</si>
  <si>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</si>
  <si>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</si>
  <si>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</si>
  <si>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</si>
  <si>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</si>
  <si>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</si>
  <si>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</si>
  <si>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</si>
  <si>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</si>
  <si>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</si>
  <si>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</si>
  <si>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</si>
  <si>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</si>
  <si>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</si>
  <si>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</si>
  <si>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</si>
  <si>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</si>
  <si>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</si>
  <si>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</si>
  <si>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</si>
  <si>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</si>
  <si>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</si>
  <si>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</si>
  <si>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</si>
  <si>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</si>
  <si>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</si>
  <si>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</si>
  <si>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</si>
  <si>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</si>
  <si>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</si>
  <si>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</si>
  <si>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</si>
  <si>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</si>
  <si>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</si>
  <si>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</si>
  <si>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</si>
  <si>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</si>
  <si>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</si>
  <si>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</si>
  <si>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</si>
  <si>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</si>
  <si>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</si>
  <si>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</si>
  <si>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</si>
  <si>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</si>
  <si>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</si>
  <si>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</si>
  <si>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</si>
  <si>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</si>
  <si>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</si>
  <si>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</si>
  <si>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</si>
  <si>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</si>
  <si>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</si>
  <si>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</si>
  <si>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</si>
  <si>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</si>
  <si>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</si>
  <si>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</si>
  <si>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</si>
  <si>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</si>
  <si>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</si>
  <si>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</si>
  <si>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</si>
  <si>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</si>
  <si>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</si>
  <si>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</si>
  <si>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</si>
  <si>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1642 timer</t>
  </si>
  <si>
    <t xml:space="preserve">Jeg bekræfter følgende med mit navn:
• At regnskabet samt de vedlagte bilag er korrekte.                                                                                                                     
• At jeg er bekendt med reglerne under denne tilskudsordning.
• At de angivne oplysninger i udbetalingsanmodningen er korrekte.                                                                                                                                                                                                                                                                                                                                           • At det anmodede beløb udelukkende omfatter udgifter, som indgår i tilsagnet.
• At jeg ikke har fortiet oplysninger af betydning for udbetalingen.
• At jeg er indforstået med, at Miljøstyrelsen kan foretage fysisk kontrol af projektet, herunder regnskabskontrol.
</t>
  </si>
  <si>
    <t>Har SGAV godkendt ændringer af projektet?</t>
  </si>
  <si>
    <t>Samlet pension</t>
  </si>
  <si>
    <r>
      <t xml:space="preserve">Dette skema omhandler tilsagn givet i </t>
    </r>
    <r>
      <rPr>
        <b/>
        <sz val="12"/>
        <rFont val="Verdana"/>
        <family val="2"/>
      </rPr>
      <t>2023</t>
    </r>
    <r>
      <rPr>
        <sz val="12"/>
        <rFont val="Verdana"/>
        <family val="2"/>
      </rPr>
      <t xml:space="preserve"> med et tilsagnsbeløb mellem </t>
    </r>
    <r>
      <rPr>
        <b/>
        <sz val="12"/>
        <rFont val="Verdana"/>
        <family val="2"/>
      </rPr>
      <t>100.000 kr. og 1 mio kr.</t>
    </r>
  </si>
  <si>
    <r>
      <t xml:space="preserve">UDBETALINGSANMODNING - National ordning      </t>
    </r>
    <r>
      <rPr>
        <b/>
        <sz val="8"/>
        <rFont val="Verdana"/>
        <family val="2"/>
      </rPr>
      <t>Version: 05.05.2025</t>
    </r>
  </si>
  <si>
    <t>TILSAGN FRA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</si>
</sst>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7"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b/>
      <sz val="9"/>
      <color indexed="81"/>
      <name val="Tahoma"/>
      <family val="2"/>
    </font>
    <font>
      <b/>
      <sz val="8"/>
      <name val="Verdana"/>
      <family val="2"/>
    </font>
    <font>
      <b/>
      <sz val="20"/>
      <color theme="1"/>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24">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3" xfId="0" applyFill="1" applyBorder="1" applyAlignment="1">
      <alignment vertical="center" wrapText="1"/>
    </xf>
    <xf numFmtId="0" fontId="0" fillId="4" borderId="6" xfId="0" applyFill="1" applyBorder="1" applyAlignment="1">
      <alignment vertical="center" wrapText="1"/>
    </xf>
    <xf numFmtId="0" fontId="0" fillId="4" borderId="20" xfId="0" applyFill="1" applyBorder="1" applyAlignment="1">
      <alignment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18" fillId="3" borderId="0" xfId="0" applyFont="1" applyFill="1" applyBorder="1" applyAlignment="1">
      <alignment horizontal="center"/>
    </xf>
    <xf numFmtId="0" fontId="22" fillId="3" borderId="48" xfId="0" applyFont="1" applyFill="1" applyBorder="1"/>
    <xf numFmtId="0" fontId="18" fillId="3" borderId="21" xfId="0" applyFont="1" applyFill="1" applyBorder="1" applyAlignment="1">
      <alignment horizontal="right"/>
    </xf>
    <xf numFmtId="0" fontId="18" fillId="3" borderId="21" xfId="0" applyFont="1" applyFill="1" applyBorder="1" applyAlignment="1">
      <alignment horizontal="center"/>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3" borderId="0" xfId="0" applyFont="1" applyFill="1" applyBorder="1" applyAlignment="1">
      <alignment horizontal="center"/>
    </xf>
    <xf numFmtId="0" fontId="18" fillId="2" borderId="1" xfId="0" applyFont="1" applyFill="1" applyBorder="1" applyAlignment="1"/>
    <xf numFmtId="0" fontId="18" fillId="2" borderId="2" xfId="0" applyFont="1" applyFill="1" applyBorder="1" applyAlignment="1">
      <alignment horizontal="center"/>
    </xf>
    <xf numFmtId="0" fontId="18" fillId="3" borderId="36" xfId="0" applyFont="1" applyFill="1" applyBorder="1"/>
    <xf numFmtId="0" fontId="22" fillId="3" borderId="51" xfId="0" applyFont="1" applyFill="1" applyBorder="1"/>
    <xf numFmtId="0" fontId="18" fillId="0" borderId="0" xfId="0" applyFont="1" applyBorder="1"/>
    <xf numFmtId="0" fontId="18" fillId="0" borderId="50" xfId="0" applyFont="1" applyBorder="1"/>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3" xfId="0" applyFont="1" applyFill="1" applyBorder="1" applyAlignment="1">
      <alignment horizontal="center"/>
    </xf>
    <xf numFmtId="0" fontId="18" fillId="3" borderId="50" xfId="0" applyFont="1" applyFill="1" applyBorder="1" applyAlignment="1">
      <alignment horizontal="center"/>
    </xf>
    <xf numFmtId="17" fontId="22" fillId="3" borderId="54" xfId="0" applyNumberFormat="1" applyFont="1" applyFill="1" applyBorder="1" applyAlignment="1"/>
    <xf numFmtId="17" fontId="22" fillId="3" borderId="47" xfId="0" applyNumberFormat="1" applyFont="1" applyFill="1" applyBorder="1" applyAlignment="1"/>
    <xf numFmtId="0" fontId="22" fillId="3" borderId="1" xfId="0" applyFont="1" applyFill="1" applyBorder="1" applyAlignment="1">
      <alignment horizontal="center"/>
    </xf>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22" fillId="3" borderId="24" xfId="0" applyFont="1" applyFill="1" applyBorder="1"/>
    <xf numFmtId="0" fontId="22" fillId="3" borderId="55" xfId="0" applyFont="1" applyFill="1" applyBorder="1" applyAlignment="1"/>
    <xf numFmtId="0" fontId="22" fillId="3" borderId="52" xfId="0" applyFont="1" applyFill="1" applyBorder="1"/>
    <xf numFmtId="0" fontId="22" fillId="3" borderId="55" xfId="0" applyFont="1" applyFill="1" applyBorder="1" applyAlignment="1">
      <alignment horizontal="center"/>
    </xf>
    <xf numFmtId="0" fontId="22" fillId="3" borderId="53" xfId="0" applyFont="1" applyFill="1" applyBorder="1" applyAlignment="1">
      <alignment horizontal="center"/>
    </xf>
    <xf numFmtId="0" fontId="22" fillId="3" borderId="43" xfId="0" applyFont="1" applyFill="1" applyBorder="1" applyAlignment="1">
      <alignment horizontal="center"/>
    </xf>
    <xf numFmtId="0" fontId="18" fillId="3" borderId="51" xfId="0" applyFont="1" applyFill="1" applyBorder="1" applyAlignment="1">
      <alignment horizontal="center"/>
    </xf>
    <xf numFmtId="0" fontId="22" fillId="3" borderId="28" xfId="0" applyFont="1" applyFill="1" applyBorder="1" applyAlignment="1">
      <alignment horizontal="center"/>
    </xf>
    <xf numFmtId="0" fontId="18" fillId="3" borderId="48" xfId="0" applyFont="1" applyFill="1" applyBorder="1" applyAlignment="1">
      <alignment horizontal="center"/>
    </xf>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36" fillId="0" borderId="0" xfId="0" applyFont="1"/>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3"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0"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3" xfId="0" applyFont="1" applyFill="1" applyBorder="1" applyAlignment="1">
      <alignment horizontal="left" vertical="center"/>
    </xf>
    <xf numFmtId="0" fontId="0" fillId="4" borderId="5" xfId="0" applyFill="1" applyBorder="1" applyAlignment="1">
      <alignment horizontal="left" vertical="center"/>
    </xf>
    <xf numFmtId="0" fontId="0" fillId="4" borderId="20" xfId="0" applyFill="1" applyBorder="1" applyAlignment="1">
      <alignment horizontal="left" vertical="center"/>
    </xf>
    <xf numFmtId="0" fontId="0" fillId="4" borderId="39"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1" xfId="0" applyFill="1" applyBorder="1" applyAlignment="1">
      <alignment horizontal="left" vertical="center"/>
    </xf>
    <xf numFmtId="0" fontId="0" fillId="0" borderId="39"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1" xfId="0" applyFill="1" applyBorder="1" applyAlignment="1">
      <alignment horizontal="left" vertical="center" wrapText="1"/>
    </xf>
    <xf numFmtId="0" fontId="0" fillId="4" borderId="39" xfId="0"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16</xdr:row>
      <xdr:rowOff>14286</xdr:rowOff>
    </xdr:from>
    <xdr:to>
      <xdr:col>6</xdr:col>
      <xdr:colOff>1039813</xdr:colOff>
      <xdr:row>17</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21</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19</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24</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25</xdr:row>
      <xdr:rowOff>59532</xdr:rowOff>
    </xdr:from>
    <xdr:to>
      <xdr:col>6</xdr:col>
      <xdr:colOff>59530</xdr:colOff>
      <xdr:row>27</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8"/>
  <sheetViews>
    <sheetView showGridLines="0" tabSelected="1" zoomScale="90" zoomScaleNormal="90" workbookViewId="0">
      <selection activeCell="J5" sqref="J5"/>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38" t="s">
        <v>107</v>
      </c>
      <c r="C2" s="339"/>
      <c r="D2" s="339"/>
      <c r="E2" s="339"/>
      <c r="F2" s="340"/>
      <c r="L2" s="75"/>
      <c r="M2" s="75"/>
      <c r="N2" s="75"/>
      <c r="O2" s="75"/>
    </row>
    <row r="3" spans="1:17" ht="22.5" customHeight="1" x14ac:dyDescent="0.25">
      <c r="B3" s="72" t="s">
        <v>106</v>
      </c>
      <c r="C3" s="297"/>
      <c r="D3" s="297"/>
      <c r="E3" s="297"/>
      <c r="F3" s="298"/>
      <c r="L3" s="75"/>
      <c r="M3" s="75"/>
      <c r="N3" s="75"/>
      <c r="O3" s="75"/>
    </row>
    <row r="4" spans="1:17" ht="23.25" x14ac:dyDescent="0.35">
      <c r="B4" s="72" t="s">
        <v>90</v>
      </c>
      <c r="C4" s="67"/>
      <c r="D4" s="67"/>
      <c r="E4" s="67"/>
      <c r="F4" s="68"/>
      <c r="G4" s="5"/>
      <c r="L4" s="75"/>
      <c r="M4" s="75"/>
      <c r="N4" s="75"/>
      <c r="O4" s="75"/>
      <c r="Q4" s="6"/>
    </row>
    <row r="5" spans="1:17" ht="39" customHeight="1" x14ac:dyDescent="0.35">
      <c r="B5" s="344" t="s">
        <v>79</v>
      </c>
      <c r="C5" s="345"/>
      <c r="D5" s="345"/>
      <c r="E5" s="345"/>
      <c r="F5" s="346"/>
      <c r="G5" s="5"/>
      <c r="L5" s="75"/>
      <c r="M5" s="75"/>
      <c r="N5" s="75"/>
      <c r="O5" s="75"/>
      <c r="Q5" s="73" t="s">
        <v>0</v>
      </c>
    </row>
    <row r="6" spans="1:17" ht="39" customHeight="1" x14ac:dyDescent="0.35">
      <c r="B6" s="347" t="s">
        <v>82</v>
      </c>
      <c r="C6" s="348"/>
      <c r="D6" s="348"/>
      <c r="E6" s="348"/>
      <c r="F6" s="349"/>
      <c r="G6" s="5"/>
      <c r="L6" s="75"/>
      <c r="M6" s="75"/>
      <c r="N6" s="75"/>
      <c r="O6" s="75"/>
      <c r="Q6" s="73"/>
    </row>
    <row r="7" spans="1:17" ht="24" thickBot="1" x14ac:dyDescent="0.4">
      <c r="B7" s="71"/>
      <c r="C7" s="69"/>
      <c r="D7" s="69"/>
      <c r="E7" s="69"/>
      <c r="F7" s="70"/>
      <c r="G7" s="5"/>
      <c r="L7" s="75"/>
      <c r="M7" s="75"/>
      <c r="N7" s="75"/>
      <c r="O7" s="75"/>
      <c r="Q7" s="74" t="s">
        <v>26</v>
      </c>
    </row>
    <row r="8" spans="1:17" ht="20.100000000000001" customHeight="1" x14ac:dyDescent="0.35">
      <c r="A8" s="8"/>
      <c r="B8" s="46" t="s">
        <v>1</v>
      </c>
      <c r="C8" s="341"/>
      <c r="D8" s="342"/>
      <c r="E8" s="342"/>
      <c r="F8" s="343"/>
      <c r="G8" s="7"/>
      <c r="L8" s="75"/>
      <c r="M8" s="75"/>
      <c r="N8" s="75"/>
      <c r="O8" s="75"/>
      <c r="Q8" s="74" t="s">
        <v>2</v>
      </c>
    </row>
    <row r="9" spans="1:17" ht="16.5" thickBot="1" x14ac:dyDescent="0.3">
      <c r="B9" s="9"/>
      <c r="C9" s="12"/>
      <c r="D9" s="12"/>
      <c r="E9" s="10"/>
      <c r="F9" s="13"/>
      <c r="G9" s="9"/>
      <c r="H9" s="12"/>
      <c r="I9" s="10"/>
      <c r="J9" s="13"/>
      <c r="K9" s="13"/>
      <c r="L9" s="13"/>
      <c r="M9" s="13"/>
      <c r="N9" s="13"/>
      <c r="O9" s="76"/>
      <c r="P9" s="13"/>
    </row>
    <row r="10" spans="1:17" ht="16.5" thickBot="1" x14ac:dyDescent="0.3">
      <c r="B10" s="350" t="s">
        <v>29</v>
      </c>
      <c r="C10" s="351"/>
      <c r="D10" s="351"/>
      <c r="E10" s="352"/>
      <c r="F10" s="13"/>
      <c r="G10" s="9"/>
      <c r="H10" s="12"/>
      <c r="I10" s="10"/>
      <c r="J10" s="13"/>
      <c r="K10" s="13"/>
      <c r="L10" s="13"/>
      <c r="M10" s="13"/>
      <c r="N10" s="13"/>
      <c r="O10" s="76"/>
      <c r="P10" s="13"/>
    </row>
    <row r="11" spans="1:17" ht="20.25" customHeight="1" thickBot="1" x14ac:dyDescent="0.3">
      <c r="B11" s="353" t="s">
        <v>47</v>
      </c>
      <c r="C11" s="354"/>
      <c r="D11" s="355"/>
      <c r="E11" s="183"/>
      <c r="F11" s="9"/>
      <c r="G11" s="12"/>
      <c r="H11" s="10"/>
      <c r="I11" s="13"/>
      <c r="J11" s="13"/>
      <c r="K11" s="13"/>
      <c r="L11" s="13"/>
      <c r="M11" s="13"/>
      <c r="N11" s="3"/>
      <c r="O11" s="13"/>
      <c r="P11" s="4"/>
      <c r="Q11" s="1"/>
    </row>
    <row r="12" spans="1:17" ht="33.950000000000003" customHeight="1" thickBot="1" x14ac:dyDescent="0.3">
      <c r="B12" s="356" t="s">
        <v>83</v>
      </c>
      <c r="C12" s="220" t="s">
        <v>26</v>
      </c>
      <c r="D12" s="358" t="s">
        <v>27</v>
      </c>
      <c r="E12" s="359"/>
      <c r="F12" s="9"/>
      <c r="G12" s="12"/>
      <c r="H12" s="10"/>
      <c r="I12" s="13"/>
      <c r="J12" s="13"/>
      <c r="K12" s="13"/>
      <c r="L12" s="13"/>
      <c r="M12" s="13"/>
      <c r="N12" s="3"/>
      <c r="O12" s="13"/>
      <c r="P12" s="4"/>
      <c r="Q12" s="1"/>
    </row>
    <row r="13" spans="1:17" ht="28.5" customHeight="1" thickBot="1" x14ac:dyDescent="0.3">
      <c r="B13" s="357"/>
      <c r="C13" s="221"/>
      <c r="D13" s="360"/>
      <c r="E13" s="361"/>
      <c r="F13" s="9"/>
      <c r="G13" s="12"/>
      <c r="H13" s="10"/>
      <c r="I13" s="13"/>
      <c r="J13" s="13"/>
      <c r="K13" s="13"/>
      <c r="L13" s="13"/>
      <c r="M13" s="13"/>
      <c r="N13" s="3"/>
      <c r="O13" s="13"/>
      <c r="P13" s="4"/>
      <c r="Q13" s="1"/>
    </row>
    <row r="14" spans="1:17" ht="15.75" x14ac:dyDescent="0.25">
      <c r="B14" s="34"/>
      <c r="C14" s="12"/>
      <c r="D14" s="12"/>
      <c r="E14" s="10"/>
      <c r="F14" s="13"/>
      <c r="G14" s="9"/>
      <c r="H14" s="12"/>
      <c r="I14" s="10"/>
      <c r="J14" s="13"/>
      <c r="K14" s="13"/>
      <c r="L14" s="13"/>
      <c r="M14" s="13"/>
      <c r="N14" s="13"/>
      <c r="O14" s="3"/>
      <c r="P14" s="13"/>
    </row>
    <row r="15" spans="1:17" ht="16.5" thickBot="1" x14ac:dyDescent="0.3">
      <c r="B15" s="14"/>
      <c r="C15" s="14"/>
      <c r="D15" s="14"/>
      <c r="E15" s="14"/>
      <c r="F15" s="13"/>
      <c r="G15" s="9"/>
      <c r="H15" s="12"/>
      <c r="I15" s="10"/>
      <c r="J15" s="13"/>
      <c r="K15" s="13"/>
      <c r="L15" s="13"/>
      <c r="M15" s="13"/>
      <c r="N15" s="13"/>
      <c r="O15" s="3"/>
      <c r="P15" s="13"/>
    </row>
    <row r="16" spans="1:17" ht="16.5" thickBot="1" x14ac:dyDescent="0.3">
      <c r="B16" s="43" t="s">
        <v>4</v>
      </c>
      <c r="C16" s="44"/>
      <c r="D16" s="88" t="s">
        <v>32</v>
      </c>
      <c r="E16" s="42" t="s">
        <v>3</v>
      </c>
      <c r="F16" s="15"/>
      <c r="G16" s="13"/>
      <c r="H16" s="12"/>
      <c r="I16" s="10"/>
      <c r="J16" s="13"/>
      <c r="K16" s="13"/>
      <c r="L16" s="13"/>
      <c r="M16" s="13"/>
      <c r="N16" s="13"/>
      <c r="O16" s="3"/>
      <c r="P16" s="13"/>
    </row>
    <row r="17" spans="2:17" ht="24.95" customHeight="1" thickBot="1" x14ac:dyDescent="0.3">
      <c r="B17" s="315" t="s">
        <v>50</v>
      </c>
      <c r="C17" s="316"/>
      <c r="D17" s="184"/>
      <c r="E17" s="185"/>
      <c r="F17" s="15"/>
      <c r="G17" s="13"/>
      <c r="H17" s="12"/>
      <c r="I17" s="10"/>
      <c r="J17" s="13"/>
      <c r="K17" s="13"/>
      <c r="L17" s="13"/>
      <c r="M17" s="13"/>
      <c r="N17" s="13"/>
      <c r="O17" s="3"/>
      <c r="P17" s="13"/>
    </row>
    <row r="18" spans="2:17" ht="30.6" customHeight="1" thickBot="1" x14ac:dyDescent="0.3">
      <c r="B18" s="336" t="s">
        <v>54</v>
      </c>
      <c r="C18" s="337"/>
      <c r="D18" s="186"/>
      <c r="E18" s="187"/>
      <c r="F18" s="15"/>
      <c r="G18" s="13"/>
      <c r="H18" s="12"/>
      <c r="I18" s="10"/>
      <c r="J18" s="13"/>
      <c r="K18" s="13"/>
      <c r="L18" s="13"/>
      <c r="M18" s="13"/>
      <c r="N18" s="13"/>
      <c r="O18" s="3"/>
      <c r="P18" s="13"/>
    </row>
    <row r="19" spans="2:17" ht="20.100000000000001" customHeight="1" thickBot="1" x14ac:dyDescent="0.3">
      <c r="B19" s="45" t="s">
        <v>30</v>
      </c>
      <c r="C19" s="330"/>
      <c r="D19" s="331"/>
      <c r="E19" s="332"/>
      <c r="F19" s="16"/>
      <c r="G19" s="13"/>
      <c r="H19" s="12"/>
      <c r="I19" s="10"/>
      <c r="J19" s="14"/>
      <c r="K19" s="13"/>
      <c r="L19" s="13"/>
      <c r="M19" s="13"/>
      <c r="N19" s="13"/>
      <c r="O19" s="3"/>
      <c r="P19" s="13"/>
    </row>
    <row r="20" spans="2:17" ht="24" customHeight="1" thickBot="1" x14ac:dyDescent="0.3">
      <c r="B20" s="14"/>
      <c r="C20" s="14"/>
      <c r="D20" s="14"/>
      <c r="E20" s="14"/>
      <c r="F20" s="16"/>
      <c r="G20" s="9"/>
      <c r="H20" s="9"/>
      <c r="I20" s="12"/>
      <c r="J20" s="10"/>
      <c r="K20" s="13"/>
      <c r="L20" s="13"/>
      <c r="M20" s="13"/>
      <c r="N20" s="13"/>
      <c r="O20" s="13"/>
      <c r="Q20" s="17"/>
    </row>
    <row r="21" spans="2:17" ht="20.100000000000001" customHeight="1" thickBot="1" x14ac:dyDescent="0.3">
      <c r="B21" s="40" t="s">
        <v>5</v>
      </c>
      <c r="C21" s="41"/>
      <c r="D21" s="88" t="s">
        <v>32</v>
      </c>
      <c r="E21" s="42" t="s">
        <v>3</v>
      </c>
      <c r="F21" s="18"/>
      <c r="G21" s="9"/>
      <c r="H21" s="9"/>
      <c r="I21" s="12"/>
      <c r="J21" s="10"/>
      <c r="K21" s="13"/>
      <c r="L21" s="13"/>
      <c r="M21" s="13"/>
      <c r="N21" s="13"/>
      <c r="O21" s="13"/>
      <c r="Q21" s="17"/>
    </row>
    <row r="22" spans="2:17" ht="24.95" customHeight="1" thickBot="1" x14ac:dyDescent="0.3">
      <c r="B22" s="333" t="s">
        <v>52</v>
      </c>
      <c r="C22" s="334"/>
      <c r="D22" s="188"/>
      <c r="E22" s="19"/>
      <c r="F22" s="16"/>
      <c r="G22" s="15"/>
      <c r="H22" s="15"/>
      <c r="I22" s="12"/>
      <c r="J22" s="10"/>
      <c r="K22" s="13"/>
      <c r="L22" s="13"/>
      <c r="M22" s="13"/>
      <c r="N22" s="13"/>
      <c r="O22" s="13"/>
      <c r="Q22" s="17"/>
    </row>
    <row r="23" spans="2:17" ht="30" customHeight="1" thickBot="1" x14ac:dyDescent="0.3">
      <c r="B23" s="315" t="s">
        <v>51</v>
      </c>
      <c r="C23" s="316"/>
      <c r="D23" s="189"/>
      <c r="E23" s="19"/>
      <c r="F23" s="16"/>
      <c r="G23" s="15"/>
      <c r="H23" s="20"/>
      <c r="I23" s="12"/>
      <c r="J23" s="10"/>
      <c r="K23" s="13"/>
      <c r="L23" s="13"/>
      <c r="M23" s="13"/>
      <c r="N23" s="13"/>
      <c r="O23" s="13"/>
      <c r="Q23" s="17"/>
    </row>
    <row r="24" spans="2:17" ht="22.5" customHeight="1" thickBot="1" x14ac:dyDescent="0.3">
      <c r="B24" s="315" t="s">
        <v>55</v>
      </c>
      <c r="C24" s="316"/>
      <c r="D24" s="320"/>
      <c r="E24" s="322"/>
      <c r="F24" s="16"/>
      <c r="G24" s="15"/>
      <c r="H24" s="20"/>
      <c r="I24" s="12"/>
      <c r="J24" s="10"/>
      <c r="K24" s="13"/>
      <c r="L24" s="13"/>
      <c r="M24" s="13"/>
      <c r="N24" s="13"/>
      <c r="O24" s="13"/>
      <c r="Q24" s="17"/>
    </row>
    <row r="25" spans="2:17" ht="36.75" customHeight="1" thickBot="1" x14ac:dyDescent="0.3">
      <c r="B25" s="21"/>
      <c r="C25" s="21"/>
      <c r="D25" s="21"/>
      <c r="E25" s="21"/>
      <c r="F25" s="16"/>
      <c r="G25" s="15"/>
      <c r="H25" s="15"/>
      <c r="I25" s="12"/>
      <c r="J25" s="335"/>
      <c r="K25" s="335"/>
      <c r="L25" s="13"/>
      <c r="M25" s="13"/>
      <c r="N25" s="13"/>
      <c r="O25" s="13"/>
      <c r="Q25" s="17"/>
    </row>
    <row r="26" spans="2:17" ht="20.100000000000001" customHeight="1" thickBot="1" x14ac:dyDescent="0.3">
      <c r="B26" s="323" t="s">
        <v>6</v>
      </c>
      <c r="C26" s="324"/>
      <c r="D26" s="90" t="s">
        <v>32</v>
      </c>
      <c r="E26" s="39" t="s">
        <v>3</v>
      </c>
      <c r="F26" s="12"/>
      <c r="G26" s="15"/>
      <c r="I26" s="12"/>
      <c r="J26" s="329"/>
      <c r="K26" s="329"/>
      <c r="L26" s="13"/>
      <c r="M26" s="13"/>
      <c r="N26" s="13"/>
      <c r="O26" s="13"/>
      <c r="Q26" s="17"/>
    </row>
    <row r="27" spans="2:17" ht="21.95" customHeight="1" thickBot="1" x14ac:dyDescent="0.3">
      <c r="B27" s="315" t="s">
        <v>56</v>
      </c>
      <c r="C27" s="316"/>
      <c r="D27" s="325"/>
      <c r="E27" s="326"/>
      <c r="F27" s="10"/>
      <c r="G27" s="10"/>
      <c r="H27" s="13"/>
      <c r="I27" s="13"/>
      <c r="J27" s="13"/>
      <c r="K27" s="13"/>
      <c r="L27" s="13"/>
      <c r="M27" s="3"/>
      <c r="N27" s="17"/>
      <c r="P27" s="1"/>
      <c r="Q27" s="1"/>
    </row>
    <row r="28" spans="2:17" ht="32.25" customHeight="1" thickBot="1" x14ac:dyDescent="0.3">
      <c r="B28" s="315" t="s">
        <v>57</v>
      </c>
      <c r="C28" s="316"/>
      <c r="D28" s="327"/>
      <c r="E28" s="328"/>
      <c r="F28" s="10"/>
      <c r="G28" s="10"/>
      <c r="H28" s="13"/>
      <c r="I28" s="13"/>
      <c r="J28" s="13"/>
      <c r="K28" s="13"/>
      <c r="L28" s="13"/>
      <c r="M28" s="3"/>
      <c r="N28" s="17"/>
      <c r="P28" s="1"/>
      <c r="Q28" s="1"/>
    </row>
    <row r="29" spans="2:17" ht="32.25" customHeight="1" thickBot="1" x14ac:dyDescent="0.3">
      <c r="B29" s="315" t="s">
        <v>104</v>
      </c>
      <c r="C29" s="316"/>
      <c r="D29" s="190"/>
      <c r="E29" s="191"/>
      <c r="F29" s="10"/>
      <c r="G29" s="10"/>
      <c r="H29" s="13"/>
      <c r="I29" s="13"/>
      <c r="J29" s="13"/>
      <c r="K29" s="13"/>
      <c r="L29" s="13"/>
      <c r="M29" s="3"/>
      <c r="N29" s="17"/>
      <c r="P29" s="1"/>
      <c r="Q29" s="1"/>
    </row>
    <row r="30" spans="2:17" ht="32.25" customHeight="1" thickBot="1" x14ac:dyDescent="0.3">
      <c r="B30" s="21"/>
      <c r="C30" s="21"/>
      <c r="D30" s="21"/>
      <c r="E30" s="21"/>
      <c r="G30" s="10"/>
      <c r="H30" s="10"/>
      <c r="I30" s="10"/>
      <c r="M30" s="3"/>
      <c r="N30" s="4"/>
      <c r="P30" s="1"/>
      <c r="Q30" s="1"/>
    </row>
    <row r="31" spans="2:17" ht="19.5" customHeight="1" thickBot="1" x14ac:dyDescent="0.3">
      <c r="B31" s="323" t="s">
        <v>7</v>
      </c>
      <c r="C31" s="324"/>
      <c r="D31" s="88" t="s">
        <v>32</v>
      </c>
      <c r="E31" s="88" t="s">
        <v>3</v>
      </c>
      <c r="F31" s="197"/>
      <c r="H31" s="1"/>
      <c r="M31" s="3"/>
      <c r="N31" s="4"/>
      <c r="P31" s="1"/>
      <c r="Q31" s="1"/>
    </row>
    <row r="32" spans="2:17" ht="34.5" customHeight="1" thickBot="1" x14ac:dyDescent="0.3">
      <c r="B32" s="315" t="s">
        <v>53</v>
      </c>
      <c r="C32" s="316"/>
      <c r="D32" s="192"/>
      <c r="E32" s="193"/>
      <c r="F32" s="89"/>
      <c r="G32" s="15"/>
    </row>
    <row r="33" spans="2:17" ht="22.5" customHeight="1" thickBot="1" x14ac:dyDescent="0.3">
      <c r="B33" s="78" t="s">
        <v>28</v>
      </c>
      <c r="C33" s="320"/>
      <c r="D33" s="321"/>
      <c r="E33" s="321"/>
      <c r="F33" s="322"/>
      <c r="G33" s="15"/>
    </row>
    <row r="34" spans="2:17" ht="28.5" customHeight="1" thickBot="1" x14ac:dyDescent="0.3">
      <c r="B34" s="77"/>
      <c r="C34" s="22"/>
      <c r="D34" s="22"/>
      <c r="E34" s="22"/>
      <c r="F34" s="23"/>
      <c r="G34" s="15"/>
    </row>
    <row r="35" spans="2:17" ht="20.100000000000001" customHeight="1" thickBot="1" x14ac:dyDescent="0.3">
      <c r="B35" s="317" t="s">
        <v>8</v>
      </c>
      <c r="C35" s="318"/>
      <c r="D35" s="318"/>
      <c r="E35" s="318"/>
      <c r="F35" s="319"/>
      <c r="G35" s="15"/>
    </row>
    <row r="36" spans="2:17" ht="28.5" customHeight="1" thickBot="1" x14ac:dyDescent="0.3">
      <c r="B36" s="312" t="s">
        <v>96</v>
      </c>
      <c r="C36" s="313"/>
      <c r="D36" s="313"/>
      <c r="E36" s="314"/>
      <c r="F36" s="38">
        <f>Bilagsoversigt!I63</f>
        <v>0</v>
      </c>
      <c r="G36" s="15"/>
    </row>
    <row r="37" spans="2:17" ht="24" customHeight="1" thickBot="1" x14ac:dyDescent="0.3">
      <c r="B37" s="312" t="s">
        <v>93</v>
      </c>
      <c r="C37" s="313"/>
      <c r="D37" s="313"/>
      <c r="E37" s="314"/>
      <c r="F37" s="38">
        <f>Bilagsoversigt!L63</f>
        <v>0</v>
      </c>
      <c r="G37" s="15"/>
    </row>
    <row r="38" spans="2:17" ht="39.75" customHeight="1" thickBot="1" x14ac:dyDescent="0.3">
      <c r="B38" s="34"/>
      <c r="C38" s="34"/>
      <c r="D38" s="34"/>
      <c r="E38" s="195"/>
      <c r="F38" s="196"/>
      <c r="G38" s="15"/>
    </row>
    <row r="39" spans="2:17" ht="36.75" customHeight="1" thickBot="1" x14ac:dyDescent="0.3">
      <c r="B39" s="300" t="s">
        <v>94</v>
      </c>
      <c r="C39" s="301"/>
      <c r="D39" s="301"/>
      <c r="E39" s="302"/>
      <c r="F39" s="242" t="s">
        <v>95</v>
      </c>
      <c r="G39" s="15"/>
    </row>
    <row r="40" spans="2:17" ht="27" customHeight="1" thickBot="1" x14ac:dyDescent="0.3">
      <c r="B40" s="300" t="s">
        <v>97</v>
      </c>
      <c r="C40" s="301"/>
      <c r="D40" s="301"/>
      <c r="E40" s="301"/>
      <c r="F40" s="302"/>
      <c r="H40" s="24"/>
    </row>
    <row r="41" spans="2:17" ht="18.75" customHeight="1" x14ac:dyDescent="0.25">
      <c r="B41" s="303"/>
      <c r="C41" s="304"/>
      <c r="D41" s="304"/>
      <c r="E41" s="304"/>
      <c r="F41" s="305"/>
      <c r="H41" s="24"/>
    </row>
    <row r="42" spans="2:17" ht="18" customHeight="1" x14ac:dyDescent="0.25">
      <c r="B42" s="306"/>
      <c r="C42" s="307"/>
      <c r="D42" s="307"/>
      <c r="E42" s="307"/>
      <c r="F42" s="308"/>
      <c r="H42" s="1"/>
      <c r="L42" s="3"/>
      <c r="M42" s="4"/>
      <c r="P42" s="1"/>
      <c r="Q42" s="1"/>
    </row>
    <row r="43" spans="2:17" ht="15.75" x14ac:dyDescent="0.25">
      <c r="B43" s="306"/>
      <c r="C43" s="307"/>
      <c r="D43" s="307"/>
      <c r="E43" s="307"/>
      <c r="F43" s="308"/>
      <c r="G43" s="13"/>
      <c r="H43" s="13"/>
      <c r="I43" s="13"/>
      <c r="J43" s="13"/>
      <c r="K43" s="13"/>
      <c r="L43" s="3"/>
      <c r="M43" s="17"/>
      <c r="P43" s="1"/>
      <c r="Q43" s="1"/>
    </row>
    <row r="44" spans="2:17" ht="19.5" customHeight="1" x14ac:dyDescent="0.25">
      <c r="B44" s="306"/>
      <c r="C44" s="307"/>
      <c r="D44" s="307"/>
      <c r="E44" s="307"/>
      <c r="F44" s="308"/>
      <c r="G44" s="13"/>
      <c r="H44" s="13"/>
      <c r="I44" s="13"/>
      <c r="J44" s="13"/>
      <c r="K44" s="13"/>
      <c r="L44" s="3"/>
      <c r="M44" s="17"/>
      <c r="P44" s="1"/>
      <c r="Q44" s="1"/>
    </row>
    <row r="45" spans="2:17" ht="19.5" customHeight="1" x14ac:dyDescent="0.25">
      <c r="B45" s="306"/>
      <c r="C45" s="307"/>
      <c r="D45" s="307"/>
      <c r="E45" s="307"/>
      <c r="F45" s="308"/>
      <c r="G45" s="13"/>
      <c r="H45" s="13"/>
      <c r="I45" s="13"/>
      <c r="J45" s="13"/>
      <c r="K45" s="13"/>
      <c r="L45" s="3"/>
      <c r="M45" s="17"/>
      <c r="P45" s="1"/>
      <c r="Q45" s="1"/>
    </row>
    <row r="46" spans="2:17" ht="19.5" customHeight="1" x14ac:dyDescent="0.25">
      <c r="B46" s="306"/>
      <c r="C46" s="307"/>
      <c r="D46" s="307"/>
      <c r="E46" s="307"/>
      <c r="F46" s="308"/>
      <c r="G46" s="13"/>
      <c r="H46" s="13"/>
      <c r="I46" s="13"/>
      <c r="J46" s="13"/>
      <c r="K46" s="13"/>
      <c r="L46" s="3"/>
      <c r="M46" s="17"/>
      <c r="P46" s="1"/>
      <c r="Q46" s="1"/>
    </row>
    <row r="47" spans="2:17" ht="36.75" customHeight="1" x14ac:dyDescent="0.25">
      <c r="B47" s="306"/>
      <c r="C47" s="307"/>
      <c r="D47" s="307"/>
      <c r="E47" s="307"/>
      <c r="F47" s="308"/>
      <c r="G47" s="13"/>
      <c r="H47" s="13"/>
      <c r="I47" s="13"/>
      <c r="J47" s="13"/>
      <c r="K47" s="13"/>
      <c r="L47" s="3"/>
      <c r="M47" s="17"/>
      <c r="P47" s="1"/>
      <c r="Q47" s="1"/>
    </row>
    <row r="48" spans="2:17" ht="35.25" customHeight="1" thickBot="1" x14ac:dyDescent="0.3">
      <c r="B48" s="309"/>
      <c r="C48" s="310"/>
      <c r="D48" s="310"/>
      <c r="E48" s="310"/>
      <c r="F48" s="311"/>
      <c r="G48" s="13"/>
      <c r="H48" s="13"/>
      <c r="I48" s="13"/>
      <c r="J48" s="13"/>
      <c r="K48" s="13"/>
      <c r="L48" s="3"/>
      <c r="M48" s="17"/>
      <c r="P48" s="1"/>
      <c r="Q48" s="1"/>
    </row>
    <row r="49" spans="2:17" ht="19.5" customHeight="1" x14ac:dyDescent="0.25">
      <c r="B49" s="26"/>
      <c r="C49" s="26"/>
      <c r="D49" s="26"/>
      <c r="E49" s="12"/>
      <c r="F49" s="10"/>
      <c r="G49" s="13"/>
      <c r="H49" s="13"/>
      <c r="I49" s="13"/>
      <c r="J49" s="13"/>
      <c r="K49" s="13"/>
      <c r="L49" s="3"/>
      <c r="M49" s="17"/>
      <c r="P49" s="1"/>
      <c r="Q49" s="1"/>
    </row>
    <row r="50" spans="2:17" ht="33.75" customHeight="1" x14ac:dyDescent="0.25">
      <c r="B50" s="27"/>
      <c r="C50" s="28"/>
      <c r="D50" s="28"/>
      <c r="E50" s="12"/>
      <c r="F50" s="10"/>
      <c r="G50" s="13"/>
      <c r="H50" s="13"/>
      <c r="I50" s="13"/>
      <c r="J50" s="13"/>
      <c r="K50" s="13"/>
      <c r="L50" s="3"/>
      <c r="M50" s="17"/>
      <c r="P50" s="1"/>
      <c r="Q50" s="1"/>
    </row>
    <row r="51" spans="2:17" ht="19.5" customHeight="1" x14ac:dyDescent="0.25">
      <c r="B51" s="29"/>
      <c r="C51" s="28"/>
      <c r="D51" s="28"/>
      <c r="E51" s="12"/>
      <c r="F51" s="10"/>
      <c r="G51" s="13"/>
      <c r="H51" s="13"/>
      <c r="I51" s="13"/>
      <c r="J51" s="13"/>
      <c r="K51" s="13"/>
      <c r="L51" s="3"/>
      <c r="M51" s="17"/>
      <c r="P51" s="1"/>
      <c r="Q51" s="1"/>
    </row>
    <row r="52" spans="2:17" ht="16.5" customHeight="1" x14ac:dyDescent="0.25">
      <c r="B52" s="27"/>
      <c r="C52" s="28"/>
      <c r="D52" s="28"/>
      <c r="E52" s="12"/>
      <c r="F52" s="10"/>
      <c r="G52" s="13"/>
      <c r="H52" s="13"/>
      <c r="I52" s="13"/>
      <c r="J52" s="13"/>
      <c r="K52" s="13"/>
      <c r="L52" s="3"/>
      <c r="M52" s="17"/>
      <c r="P52" s="1"/>
      <c r="Q52" s="1"/>
    </row>
    <row r="53" spans="2:17" ht="16.5" customHeight="1" x14ac:dyDescent="0.25">
      <c r="B53" s="30"/>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28"/>
      <c r="D55" s="28"/>
      <c r="E55" s="12"/>
      <c r="F55" s="10"/>
      <c r="G55" s="13"/>
      <c r="H55" s="13"/>
      <c r="I55" s="13"/>
      <c r="J55" s="13"/>
      <c r="K55" s="13"/>
      <c r="L55" s="3"/>
      <c r="M55" s="17"/>
      <c r="P55" s="1"/>
      <c r="Q55" s="1"/>
    </row>
    <row r="56" spans="2:17" ht="15.75" x14ac:dyDescent="0.25">
      <c r="B56" s="29"/>
      <c r="C56" s="31"/>
      <c r="D56" s="31"/>
      <c r="G56" s="13"/>
      <c r="H56" s="13"/>
      <c r="I56" s="13"/>
      <c r="J56" s="13"/>
      <c r="K56" s="13"/>
      <c r="L56" s="3"/>
      <c r="M56" s="17"/>
      <c r="P56" s="1"/>
      <c r="Q56" s="1"/>
    </row>
    <row r="57" spans="2:17" ht="15.75" x14ac:dyDescent="0.25">
      <c r="B57" s="29"/>
      <c r="C57" s="28"/>
      <c r="D57" s="28"/>
      <c r="E57" s="12"/>
      <c r="F57" s="10"/>
      <c r="G57" s="13"/>
      <c r="H57" s="13"/>
      <c r="I57" s="13"/>
      <c r="J57" s="13"/>
      <c r="K57" s="13"/>
      <c r="L57" s="3"/>
      <c r="M57" s="17"/>
      <c r="P57" s="1"/>
      <c r="Q57" s="1"/>
    </row>
    <row r="58" spans="2:17" ht="15.75" x14ac:dyDescent="0.25">
      <c r="B58" s="29"/>
      <c r="C58" s="26"/>
      <c r="D58" s="26"/>
      <c r="E58" s="12"/>
      <c r="F58" s="10"/>
      <c r="G58" s="32"/>
      <c r="H58" s="32"/>
      <c r="I58" s="32"/>
      <c r="J58" s="32"/>
      <c r="K58" s="32"/>
      <c r="L58" s="3"/>
      <c r="M58" s="11"/>
      <c r="P58" s="1"/>
      <c r="Q58" s="1"/>
    </row>
    <row r="59" spans="2:17" ht="15.75" x14ac:dyDescent="0.25">
      <c r="B59" s="33"/>
      <c r="C59" s="31"/>
      <c r="D59" s="31"/>
      <c r="G59" s="13"/>
      <c r="H59" s="13"/>
      <c r="I59" s="13"/>
      <c r="J59" s="13"/>
      <c r="K59" s="13"/>
      <c r="L59" s="3"/>
      <c r="M59" s="17"/>
      <c r="P59" s="1"/>
      <c r="Q59" s="1"/>
    </row>
    <row r="60" spans="2:17" ht="23.25" customHeight="1" x14ac:dyDescent="0.25">
      <c r="C60" s="31"/>
      <c r="D60" s="31"/>
      <c r="G60" s="13"/>
      <c r="H60" s="13"/>
      <c r="I60" s="13"/>
      <c r="J60" s="13"/>
      <c r="K60" s="13"/>
      <c r="L60" s="3"/>
      <c r="M60" s="17"/>
      <c r="P60" s="1"/>
      <c r="Q60" s="1"/>
    </row>
    <row r="61" spans="2:17" ht="36" customHeight="1" x14ac:dyDescent="0.25">
      <c r="C61" s="31"/>
      <c r="D61" s="31"/>
      <c r="G61" s="32"/>
      <c r="H61" s="32"/>
      <c r="I61" s="32"/>
      <c r="J61" s="32"/>
      <c r="K61" s="32"/>
      <c r="L61" s="3"/>
      <c r="M61" s="11"/>
      <c r="P61" s="1"/>
      <c r="Q61" s="1"/>
    </row>
    <row r="62" spans="2:17" ht="45" customHeight="1" x14ac:dyDescent="0.25">
      <c r="C62" s="31"/>
      <c r="D62" s="31"/>
      <c r="G62" s="32"/>
      <c r="H62" s="32"/>
      <c r="I62" s="32"/>
      <c r="J62" s="32"/>
      <c r="K62" s="32"/>
      <c r="L62" s="3"/>
      <c r="M62" s="11"/>
      <c r="P62" s="1"/>
      <c r="Q62" s="1"/>
    </row>
    <row r="63" spans="2:17" ht="16.5" customHeight="1" x14ac:dyDescent="0.25">
      <c r="C63" s="2"/>
      <c r="D63" s="2"/>
      <c r="G63" s="32"/>
      <c r="H63" s="32"/>
      <c r="I63" s="32"/>
      <c r="J63" s="32"/>
      <c r="K63" s="32"/>
      <c r="L63" s="3"/>
      <c r="M63" s="11"/>
      <c r="P63" s="1"/>
      <c r="Q63" s="1"/>
    </row>
    <row r="64" spans="2:17" ht="15.75" x14ac:dyDescent="0.25">
      <c r="C64" s="31"/>
      <c r="D64" s="31"/>
      <c r="G64" s="32"/>
      <c r="H64" s="32"/>
      <c r="I64" s="32"/>
      <c r="J64" s="32"/>
      <c r="K64" s="32"/>
      <c r="L64" s="3"/>
      <c r="M64" s="11"/>
      <c r="P64" s="1"/>
      <c r="Q64" s="1"/>
    </row>
    <row r="65" spans="3:17" ht="15.75" x14ac:dyDescent="0.25">
      <c r="C65" s="2"/>
      <c r="D65" s="2"/>
      <c r="G65" s="32"/>
      <c r="H65" s="32"/>
      <c r="I65" s="32"/>
      <c r="J65" s="32"/>
      <c r="K65" s="32"/>
      <c r="L65" s="3"/>
      <c r="M65" s="11"/>
      <c r="P65" s="1"/>
      <c r="Q65" s="1"/>
    </row>
    <row r="66" spans="3:17" ht="15.75" x14ac:dyDescent="0.25">
      <c r="G66" s="32"/>
      <c r="H66" s="32"/>
      <c r="I66" s="32"/>
      <c r="J66" s="32"/>
      <c r="K66" s="32"/>
      <c r="L66" s="3"/>
      <c r="M66" s="11"/>
      <c r="P66" s="1"/>
      <c r="Q66" s="1"/>
    </row>
    <row r="67" spans="3:17" x14ac:dyDescent="0.25">
      <c r="H67" s="1"/>
      <c r="L67" s="3"/>
      <c r="M67" s="4"/>
      <c r="P67" s="1"/>
      <c r="Q67" s="1"/>
    </row>
    <row r="68" spans="3:17" ht="15.75" x14ac:dyDescent="0.25">
      <c r="H68" s="25"/>
    </row>
  </sheetData>
  <sheetProtection selectLockedCells="1"/>
  <protectedRanges>
    <protectedRange sqref="C19:D19" name="Område6"/>
    <protectedRange sqref="E22:E24 E17:E18" name="Område4"/>
    <protectedRange sqref="C8:F8" name="Område1"/>
    <protectedRange sqref="C27:E29" name="Område9"/>
    <protectedRange sqref="F31:F33" name="Område10"/>
    <protectedRange sqref="F35" name="Område10_1"/>
  </protectedRanges>
  <mergeCells count="33">
    <mergeCell ref="B2:F2"/>
    <mergeCell ref="C8:F8"/>
    <mergeCell ref="B5:F5"/>
    <mergeCell ref="B6:F6"/>
    <mergeCell ref="B24:C24"/>
    <mergeCell ref="D24:E24"/>
    <mergeCell ref="B10:E10"/>
    <mergeCell ref="B11:D11"/>
    <mergeCell ref="B12:B13"/>
    <mergeCell ref="D12:E12"/>
    <mergeCell ref="D13:E13"/>
    <mergeCell ref="J26:K26"/>
    <mergeCell ref="B17:C17"/>
    <mergeCell ref="C19:E19"/>
    <mergeCell ref="B22:C22"/>
    <mergeCell ref="B23:C23"/>
    <mergeCell ref="J25:K25"/>
    <mergeCell ref="B26:C26"/>
    <mergeCell ref="B18:C18"/>
    <mergeCell ref="B40:F40"/>
    <mergeCell ref="B41:F48"/>
    <mergeCell ref="B39:E39"/>
    <mergeCell ref="B37:E37"/>
    <mergeCell ref="B27:C27"/>
    <mergeCell ref="B35:F35"/>
    <mergeCell ref="B36:E36"/>
    <mergeCell ref="B28:C28"/>
    <mergeCell ref="B29:C29"/>
    <mergeCell ref="C33:F33"/>
    <mergeCell ref="B31:C31"/>
    <mergeCell ref="B32:C32"/>
    <mergeCell ref="D27:E27"/>
    <mergeCell ref="D28:E28"/>
  </mergeCells>
  <dataValidations count="1">
    <dataValidation type="list" allowBlank="1" showInputMessage="1" showErrorMessage="1" sqref="E12" xr:uid="{00000000-0002-0000-0000-000000000000}">
      <formula1>$Q$7:$Q$7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24"/>
  <sheetViews>
    <sheetView zoomScaleNormal="100" workbookViewId="0">
      <selection activeCell="B1" sqref="B1"/>
    </sheetView>
  </sheetViews>
  <sheetFormatPr defaultColWidth="8.85546875" defaultRowHeight="14.25" x14ac:dyDescent="0.2"/>
  <cols>
    <col min="1" max="1" width="8.85546875" style="198"/>
    <col min="2" max="2" width="34.85546875" style="198" customWidth="1"/>
    <col min="3" max="6" width="14.5703125" style="198" bestFit="1" customWidth="1"/>
    <col min="7" max="16384" width="8.85546875" style="198"/>
  </cols>
  <sheetData>
    <row r="1" spans="2:6" ht="24.75" x14ac:dyDescent="0.3">
      <c r="B1" s="299" t="s">
        <v>108</v>
      </c>
    </row>
    <row r="2" spans="2:6" ht="27" customHeight="1" thickBot="1" x14ac:dyDescent="0.25">
      <c r="B2" s="419" t="s">
        <v>102</v>
      </c>
      <c r="C2" s="420"/>
      <c r="D2" s="420"/>
      <c r="E2" s="202"/>
      <c r="F2" s="271"/>
    </row>
    <row r="3" spans="2:6" ht="18" customHeight="1" thickBot="1" x14ac:dyDescent="0.25">
      <c r="B3" s="203" t="s">
        <v>71</v>
      </c>
      <c r="C3" s="417"/>
      <c r="D3" s="418"/>
      <c r="E3" s="422"/>
      <c r="F3" s="423"/>
    </row>
    <row r="4" spans="2:6" ht="18" customHeight="1" thickBot="1" x14ac:dyDescent="0.25">
      <c r="B4" s="294"/>
      <c r="C4" s="247"/>
      <c r="D4" s="247"/>
      <c r="E4" s="249"/>
      <c r="F4" s="265"/>
    </row>
    <row r="5" spans="2:6" ht="18" customHeight="1" thickBot="1" x14ac:dyDescent="0.25">
      <c r="B5" s="292" t="s">
        <v>99</v>
      </c>
      <c r="C5" s="285"/>
      <c r="D5" s="286"/>
      <c r="E5" s="287"/>
      <c r="F5" s="287"/>
    </row>
    <row r="6" spans="2:6" ht="18" customHeight="1" thickBot="1" x14ac:dyDescent="0.25">
      <c r="B6" s="295"/>
      <c r="C6" s="279" t="s">
        <v>100</v>
      </c>
      <c r="D6" s="269" t="s">
        <v>100</v>
      </c>
      <c r="E6" s="269" t="s">
        <v>100</v>
      </c>
      <c r="F6" s="280" t="s">
        <v>100</v>
      </c>
    </row>
    <row r="7" spans="2:6" ht="18" customHeight="1" x14ac:dyDescent="0.2">
      <c r="B7" s="207" t="s">
        <v>101</v>
      </c>
      <c r="C7" s="200"/>
      <c r="D7" s="200"/>
      <c r="E7" s="200"/>
      <c r="F7" s="200"/>
    </row>
    <row r="8" spans="2:6" ht="18" customHeight="1" x14ac:dyDescent="0.2">
      <c r="B8" s="207" t="s">
        <v>78</v>
      </c>
      <c r="C8" s="205">
        <f>SUM(C7*1.95/100)</f>
        <v>0</v>
      </c>
      <c r="D8" s="205">
        <f>SUM(D7*1.95/100)</f>
        <v>0</v>
      </c>
      <c r="E8" s="205">
        <f>SUM(E7*1.95/100)</f>
        <v>0</v>
      </c>
      <c r="F8" s="205">
        <f>SUM(F7*1.95/100)</f>
        <v>0</v>
      </c>
    </row>
    <row r="9" spans="2:6" ht="18" customHeight="1" x14ac:dyDescent="0.2">
      <c r="B9" s="207" t="s">
        <v>72</v>
      </c>
      <c r="C9" s="205" t="str">
        <f>IF(ISNUMBER(C7), 189.3*12, "")</f>
        <v/>
      </c>
      <c r="D9" s="205" t="str">
        <f>IF(ISNUMBER(D7), 189.3*12, "")</f>
        <v/>
      </c>
      <c r="E9" s="205" t="str">
        <f>IF(ISNUMBER(E7), 189.3*12, "")</f>
        <v/>
      </c>
      <c r="F9" s="205" t="str">
        <f>IF(ISNUMBER(F7), 189.3*12, "")</f>
        <v/>
      </c>
    </row>
    <row r="10" spans="2:6" ht="18" customHeight="1" x14ac:dyDescent="0.2">
      <c r="B10" s="207" t="s">
        <v>105</v>
      </c>
      <c r="C10" s="199"/>
      <c r="D10" s="199"/>
      <c r="E10" s="199"/>
      <c r="F10" s="199"/>
    </row>
    <row r="11" spans="2:6" ht="18" customHeight="1" x14ac:dyDescent="0.2">
      <c r="B11" s="207" t="s">
        <v>73</v>
      </c>
      <c r="C11" s="205">
        <f>SUM(C7:C10)</f>
        <v>0</v>
      </c>
      <c r="D11" s="205">
        <f>SUM(D7:D10)</f>
        <v>0</v>
      </c>
      <c r="E11" s="205">
        <f>SUM(E7:E10)</f>
        <v>0</v>
      </c>
      <c r="F11" s="205">
        <f>SUM(F7:F10)</f>
        <v>0</v>
      </c>
    </row>
    <row r="12" spans="2:6" ht="18" customHeight="1" thickBot="1" x14ac:dyDescent="0.25">
      <c r="B12" s="208" t="s">
        <v>74</v>
      </c>
      <c r="C12" s="206">
        <f>SUM(C11/1642)</f>
        <v>0</v>
      </c>
      <c r="D12" s="206">
        <f>SUM(D11/1642)</f>
        <v>0</v>
      </c>
      <c r="E12" s="206">
        <f>SUM(E11/1642)</f>
        <v>0</v>
      </c>
      <c r="F12" s="206">
        <f>SUM(F11/1642)</f>
        <v>0</v>
      </c>
    </row>
    <row r="13" spans="2:6" ht="33.75" customHeight="1" x14ac:dyDescent="0.2">
      <c r="B13" s="225" t="s">
        <v>98</v>
      </c>
      <c r="C13" s="223"/>
      <c r="D13" s="223"/>
      <c r="E13" s="223"/>
      <c r="F13" s="223"/>
    </row>
    <row r="14" spans="2:6" ht="33.75" customHeight="1" x14ac:dyDescent="0.2">
      <c r="B14" s="224" t="s">
        <v>85</v>
      </c>
      <c r="C14" s="200"/>
      <c r="D14" s="200"/>
      <c r="E14" s="200"/>
      <c r="F14" s="200"/>
    </row>
    <row r="15" spans="2:6" ht="17.25" customHeight="1" x14ac:dyDescent="0.2">
      <c r="B15" s="207" t="s">
        <v>75</v>
      </c>
      <c r="C15" s="205">
        <f>SUM(C12*(C13+C14))</f>
        <v>0</v>
      </c>
      <c r="D15" s="205">
        <f t="shared" ref="D15:F15" si="0">SUM(D12*(D13+D14))</f>
        <v>0</v>
      </c>
      <c r="E15" s="205">
        <f t="shared" si="0"/>
        <v>0</v>
      </c>
      <c r="F15" s="205">
        <f t="shared" si="0"/>
        <v>0</v>
      </c>
    </row>
    <row r="16" spans="2:6" ht="16.5" customHeight="1" x14ac:dyDescent="0.2">
      <c r="B16" s="201"/>
    </row>
    <row r="17" spans="2:3" ht="18" customHeight="1" x14ac:dyDescent="0.2">
      <c r="B17" s="252" t="s">
        <v>76</v>
      </c>
      <c r="C17" s="253">
        <f>SUM(C15:F15)</f>
        <v>0</v>
      </c>
    </row>
    <row r="18" spans="2:3" ht="18" customHeight="1" x14ac:dyDescent="0.2">
      <c r="B18" s="252" t="s">
        <v>77</v>
      </c>
      <c r="C18" s="251">
        <f>C17*0.18</f>
        <v>0</v>
      </c>
    </row>
    <row r="19" spans="2:3" ht="18" customHeight="1" x14ac:dyDescent="0.2">
      <c r="B19" s="254" t="s">
        <v>86</v>
      </c>
      <c r="C19" s="253">
        <f>SUM(C13:F13)</f>
        <v>0</v>
      </c>
    </row>
    <row r="20" spans="2:3" ht="18" customHeight="1" x14ac:dyDescent="0.2">
      <c r="B20" s="254" t="s">
        <v>87</v>
      </c>
      <c r="C20" s="253">
        <f>SUM(C14:F14)</f>
        <v>0</v>
      </c>
    </row>
    <row r="21" spans="2:3" ht="18" customHeight="1" x14ac:dyDescent="0.2">
      <c r="B21" s="252" t="s">
        <v>88</v>
      </c>
      <c r="C21" s="253">
        <f>SUM(C13:F14)</f>
        <v>0</v>
      </c>
    </row>
    <row r="22" spans="2:3" ht="18" customHeight="1" x14ac:dyDescent="0.2">
      <c r="B22" s="254" t="s">
        <v>80</v>
      </c>
      <c r="C22" s="253">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F24"/>
  <sheetViews>
    <sheetView zoomScaleNormal="100" workbookViewId="0">
      <selection activeCell="A3" sqref="A2:A3"/>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1" spans="2:6" ht="24.75" x14ac:dyDescent="0.3">
      <c r="B1" s="299" t="s">
        <v>108</v>
      </c>
    </row>
    <row r="2" spans="2:6" ht="28.5" customHeight="1" thickBot="1" x14ac:dyDescent="0.25">
      <c r="B2" s="419" t="s">
        <v>102</v>
      </c>
      <c r="C2" s="420"/>
      <c r="D2" s="420"/>
      <c r="E2" s="202"/>
      <c r="F2" s="271"/>
    </row>
    <row r="3" spans="2:6" ht="18" customHeight="1" thickBot="1" x14ac:dyDescent="0.25">
      <c r="B3" s="203" t="s">
        <v>71</v>
      </c>
      <c r="C3" s="417"/>
      <c r="D3" s="418"/>
      <c r="E3" s="422"/>
      <c r="F3" s="423"/>
    </row>
    <row r="4" spans="2:6" ht="18" customHeight="1" thickBot="1" x14ac:dyDescent="0.25">
      <c r="B4" s="277"/>
      <c r="C4" s="266"/>
      <c r="D4" s="266"/>
      <c r="E4" s="249"/>
      <c r="F4" s="265"/>
    </row>
    <row r="5" spans="2:6" ht="18" customHeight="1" thickBot="1" x14ac:dyDescent="0.25">
      <c r="B5" s="292" t="s">
        <v>99</v>
      </c>
      <c r="C5" s="285"/>
      <c r="D5" s="286"/>
      <c r="E5" s="287"/>
      <c r="F5" s="287"/>
    </row>
    <row r="6" spans="2:6" ht="18" customHeight="1" thickBot="1" x14ac:dyDescent="0.25">
      <c r="B6" s="296"/>
      <c r="C6" s="279" t="s">
        <v>100</v>
      </c>
      <c r="D6" s="269" t="s">
        <v>100</v>
      </c>
      <c r="E6" s="269" t="s">
        <v>100</v>
      </c>
      <c r="F6" s="269" t="s">
        <v>100</v>
      </c>
    </row>
    <row r="7" spans="2:6" ht="18" customHeight="1" x14ac:dyDescent="0.2">
      <c r="B7" s="207" t="s">
        <v>101</v>
      </c>
      <c r="C7" s="200"/>
      <c r="D7" s="200"/>
      <c r="E7" s="200"/>
      <c r="F7" s="200"/>
    </row>
    <row r="8" spans="2:6" ht="18" customHeight="1" x14ac:dyDescent="0.2">
      <c r="B8" s="207" t="s">
        <v>78</v>
      </c>
      <c r="C8" s="205">
        <f>SUM(C7*1.95/100)</f>
        <v>0</v>
      </c>
      <c r="D8" s="205">
        <f>SUM(D7*1.95/100)</f>
        <v>0</v>
      </c>
      <c r="E8" s="205">
        <f>SUM(E7*1.95/100)</f>
        <v>0</v>
      </c>
      <c r="F8" s="205">
        <f>SUM(F7*1.95/100)</f>
        <v>0</v>
      </c>
    </row>
    <row r="9" spans="2:6" ht="18" customHeight="1" x14ac:dyDescent="0.2">
      <c r="B9" s="207" t="s">
        <v>72</v>
      </c>
      <c r="C9" s="205" t="str">
        <f>IF(ISNUMBER(C7), 189.3*12, "")</f>
        <v/>
      </c>
      <c r="D9" s="205" t="str">
        <f>IF(ISNUMBER(D7), 189.3*12, "")</f>
        <v/>
      </c>
      <c r="E9" s="205" t="str">
        <f>IF(ISNUMBER(E7), 189.3*12, "")</f>
        <v/>
      </c>
      <c r="F9" s="205" t="str">
        <f>IF(ISNUMBER(F7), 189.3*12, "")</f>
        <v/>
      </c>
    </row>
    <row r="10" spans="2:6" ht="18" customHeight="1" x14ac:dyDescent="0.2">
      <c r="B10" s="207" t="s">
        <v>105</v>
      </c>
      <c r="C10" s="199"/>
      <c r="D10" s="199"/>
      <c r="E10" s="199"/>
      <c r="F10" s="199"/>
    </row>
    <row r="11" spans="2:6" ht="18" customHeight="1" x14ac:dyDescent="0.2">
      <c r="B11" s="207" t="s">
        <v>73</v>
      </c>
      <c r="C11" s="205">
        <f>SUM(C7:C10)</f>
        <v>0</v>
      </c>
      <c r="D11" s="205">
        <f>SUM(D7:D10)</f>
        <v>0</v>
      </c>
      <c r="E11" s="205">
        <f>SUM(E7:E10)</f>
        <v>0</v>
      </c>
      <c r="F11" s="205">
        <f>SUM(F7:F10)</f>
        <v>0</v>
      </c>
    </row>
    <row r="12" spans="2:6" ht="18" customHeight="1" thickBot="1" x14ac:dyDescent="0.25">
      <c r="B12" s="208" t="s">
        <v>74</v>
      </c>
      <c r="C12" s="206">
        <f>SUM(C11/1642)</f>
        <v>0</v>
      </c>
      <c r="D12" s="206">
        <f>SUM(D11/1642)</f>
        <v>0</v>
      </c>
      <c r="E12" s="206">
        <f>SUM(E11/1642)</f>
        <v>0</v>
      </c>
      <c r="F12" s="206">
        <f>SUM(F11/1642)</f>
        <v>0</v>
      </c>
    </row>
    <row r="13" spans="2:6" ht="30" customHeight="1" x14ac:dyDescent="0.2">
      <c r="B13" s="225" t="s">
        <v>98</v>
      </c>
      <c r="C13" s="223"/>
      <c r="D13" s="223"/>
      <c r="E13" s="200"/>
      <c r="F13" s="200"/>
    </row>
    <row r="14" spans="2:6" ht="30" customHeight="1" x14ac:dyDescent="0.2">
      <c r="B14" s="224" t="s">
        <v>85</v>
      </c>
      <c r="C14" s="200"/>
      <c r="D14" s="200"/>
      <c r="E14" s="200"/>
      <c r="F14" s="200"/>
    </row>
    <row r="15" spans="2:6" ht="18.75" customHeight="1" x14ac:dyDescent="0.2">
      <c r="B15" s="207" t="s">
        <v>75</v>
      </c>
      <c r="C15" s="205">
        <f>SUM(C12*(C13+C14))</f>
        <v>0</v>
      </c>
      <c r="D15" s="205">
        <f t="shared" ref="D15:F15" si="0">SUM(D12*(D13+D14))</f>
        <v>0</v>
      </c>
      <c r="E15" s="205">
        <f t="shared" si="0"/>
        <v>0</v>
      </c>
      <c r="F15" s="205">
        <f t="shared" si="0"/>
        <v>0</v>
      </c>
    </row>
    <row r="16" spans="2:6" ht="18" customHeight="1" x14ac:dyDescent="0.2">
      <c r="B16" s="201"/>
    </row>
    <row r="17" spans="2:3" ht="18" customHeight="1" x14ac:dyDescent="0.2">
      <c r="B17" s="252" t="s">
        <v>76</v>
      </c>
      <c r="C17" s="253">
        <f>SUM(C15:F15)</f>
        <v>0</v>
      </c>
    </row>
    <row r="18" spans="2:3" ht="18" customHeight="1" x14ac:dyDescent="0.2">
      <c r="B18" s="252" t="s">
        <v>77</v>
      </c>
      <c r="C18" s="251">
        <f>C17*0.18</f>
        <v>0</v>
      </c>
    </row>
    <row r="19" spans="2:3" ht="18" customHeight="1" x14ac:dyDescent="0.2">
      <c r="B19" s="254" t="s">
        <v>86</v>
      </c>
      <c r="C19" s="253">
        <f>SUM(C13:F13)</f>
        <v>0</v>
      </c>
    </row>
    <row r="20" spans="2:3" ht="18" customHeight="1" x14ac:dyDescent="0.2">
      <c r="B20" s="254" t="s">
        <v>87</v>
      </c>
      <c r="C20" s="253">
        <f>SUM(C14:F14)</f>
        <v>0</v>
      </c>
    </row>
    <row r="21" spans="2:3" ht="18" customHeight="1" x14ac:dyDescent="0.2">
      <c r="B21" s="252" t="s">
        <v>88</v>
      </c>
      <c r="C21" s="253">
        <f>SUM(C13:F14)</f>
        <v>0</v>
      </c>
    </row>
    <row r="22" spans="2:3" ht="18" customHeight="1" x14ac:dyDescent="0.2">
      <c r="B22" s="254" t="s">
        <v>80</v>
      </c>
      <c r="C22" s="256">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10" zoomScale="70" zoomScaleNormal="70" workbookViewId="0">
      <selection activeCell="I4" sqref="I4"/>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16" t="s">
        <v>15</v>
      </c>
      <c r="I2" s="63" t="s">
        <v>16</v>
      </c>
      <c r="J2" s="219" t="s">
        <v>17</v>
      </c>
      <c r="K2" s="64" t="s">
        <v>66</v>
      </c>
      <c r="L2" s="65" t="s">
        <v>18</v>
      </c>
    </row>
    <row r="3" spans="2:12" s="91" customFormat="1" ht="39" customHeight="1" thickBot="1" x14ac:dyDescent="0.3">
      <c r="B3" s="35" t="s">
        <v>59</v>
      </c>
      <c r="C3" s="92"/>
      <c r="D3" s="93"/>
      <c r="E3" s="93"/>
      <c r="F3" s="48"/>
      <c r="G3" s="48"/>
      <c r="H3" s="49"/>
      <c r="I3" s="84"/>
      <c r="J3" s="218"/>
      <c r="K3" s="371"/>
      <c r="L3" s="371"/>
    </row>
    <row r="4" spans="2:12" s="91" customFormat="1" ht="18" customHeight="1" thickBot="1" x14ac:dyDescent="0.3">
      <c r="B4" s="95"/>
      <c r="C4" s="96"/>
      <c r="D4" s="97"/>
      <c r="E4" s="222">
        <f>'Udregning af timeløn Medarb.1'!C3</f>
        <v>0</v>
      </c>
      <c r="F4" s="211">
        <f>'Udregning af timeløn Medarb.1'!C19</f>
        <v>0</v>
      </c>
      <c r="G4" s="230">
        <f>'Udregning af timeløn Medarb.1'!C22</f>
        <v>0</v>
      </c>
      <c r="H4" s="214"/>
      <c r="I4" s="213">
        <f>'Udregning af timeløn Medarb.1'!C22*'Udregning af timeløn Medarb.1'!C19</f>
        <v>0</v>
      </c>
      <c r="J4" s="214"/>
      <c r="K4" s="372"/>
      <c r="L4" s="372"/>
    </row>
    <row r="5" spans="2:12" s="91" customFormat="1" ht="18" customHeight="1" thickBot="1" x14ac:dyDescent="0.3">
      <c r="B5" s="99"/>
      <c r="C5" s="100"/>
      <c r="D5" s="101"/>
      <c r="E5" s="210">
        <f>'Udregning af timeløn Medarb.2'!C3</f>
        <v>0</v>
      </c>
      <c r="F5" s="211">
        <f>'Udregning af timeløn Medarb.2'!C19</f>
        <v>0</v>
      </c>
      <c r="G5" s="231">
        <f>'Udregning af timeløn Medarb.2'!C22</f>
        <v>0</v>
      </c>
      <c r="H5" s="214"/>
      <c r="I5" s="213">
        <f>'Udregning af timeløn Medarb.2'!C22*'Udregning af timeløn Medarb.2'!C19</f>
        <v>0</v>
      </c>
      <c r="J5" s="214"/>
      <c r="K5" s="372"/>
      <c r="L5" s="372"/>
    </row>
    <row r="6" spans="2:12" s="91" customFormat="1" ht="18" customHeight="1" thickBot="1" x14ac:dyDescent="0.3">
      <c r="B6" s="99"/>
      <c r="C6" s="105"/>
      <c r="D6" s="102"/>
      <c r="E6" s="210">
        <f>'Udregning af timeløn Medarb.3'!C3</f>
        <v>0</v>
      </c>
      <c r="F6" s="211">
        <f>'Udregning af timeløn Medarb.3'!C19</f>
        <v>0</v>
      </c>
      <c r="G6" s="231">
        <f>'Udregning af timeløn Medarb.3'!C22</f>
        <v>0</v>
      </c>
      <c r="H6" s="214"/>
      <c r="I6" s="213">
        <f>'Udregning af timeløn Medarb.3'!C22*'Udregning af timeløn Medarb.3'!C19</f>
        <v>0</v>
      </c>
      <c r="J6" s="214"/>
      <c r="K6" s="372"/>
      <c r="L6" s="372"/>
    </row>
    <row r="7" spans="2:12" s="91" customFormat="1" ht="18" customHeight="1" thickBot="1" x14ac:dyDescent="0.3">
      <c r="B7" s="99"/>
      <c r="C7" s="105"/>
      <c r="D7" s="102"/>
      <c r="E7" s="210">
        <f>'Udregning af timeløn Medarb.4'!C3</f>
        <v>0</v>
      </c>
      <c r="F7" s="211">
        <f>'Udregning af timeløn Medarb.4'!C19</f>
        <v>0</v>
      </c>
      <c r="G7" s="231">
        <f>'Udregning af timeløn Medarb.4'!C22</f>
        <v>0</v>
      </c>
      <c r="H7" s="214"/>
      <c r="I7" s="213">
        <f>'Udregning af timeløn Medarb.4'!C22*'Udregning af timeløn Medarb.4'!C19</f>
        <v>0</v>
      </c>
      <c r="J7" s="214"/>
      <c r="K7" s="372"/>
      <c r="L7" s="372"/>
    </row>
    <row r="8" spans="2:12" s="91" customFormat="1" ht="18" customHeight="1" thickBot="1" x14ac:dyDescent="0.3">
      <c r="B8" s="99"/>
      <c r="C8" s="105"/>
      <c r="D8" s="102"/>
      <c r="E8" s="210">
        <f>'Udregning af timeløn Medarb.5'!C3</f>
        <v>0</v>
      </c>
      <c r="F8" s="211">
        <f>'Udregning af timeløn Medarb.5'!C19</f>
        <v>0</v>
      </c>
      <c r="G8" s="231">
        <f>'Udregning af timeløn Medarb.5'!C22</f>
        <v>0</v>
      </c>
      <c r="H8" s="214"/>
      <c r="I8" s="213">
        <f>'Udregning af timeløn Medarb.5'!C22*'Udregning af timeløn Medarb.5'!C19</f>
        <v>0</v>
      </c>
      <c r="J8" s="214"/>
      <c r="K8" s="372"/>
      <c r="L8" s="372"/>
    </row>
    <row r="9" spans="2:12" s="91" customFormat="1" ht="18" customHeight="1" thickBot="1" x14ac:dyDescent="0.3">
      <c r="B9" s="99"/>
      <c r="C9" s="105"/>
      <c r="D9" s="102"/>
      <c r="E9" s="210">
        <f>'Udregning af timeløn Medarb.6'!C3</f>
        <v>0</v>
      </c>
      <c r="F9" s="211">
        <f>'Udregning af timeløn Medarb.6'!C19</f>
        <v>0</v>
      </c>
      <c r="G9" s="231">
        <f>'Udregning af timeløn Medarb.6'!C22</f>
        <v>0</v>
      </c>
      <c r="H9" s="215"/>
      <c r="I9" s="213">
        <f>'Udregning af timeløn Medarb.6'!C22*'Udregning af timeløn Medarb.6'!C19</f>
        <v>0</v>
      </c>
      <c r="J9" s="212"/>
      <c r="K9" s="372"/>
      <c r="L9" s="372"/>
    </row>
    <row r="10" spans="2:12" s="91" customFormat="1" ht="38.25" customHeight="1" thickBot="1" x14ac:dyDescent="0.3">
      <c r="B10" s="51" t="s">
        <v>9</v>
      </c>
      <c r="C10" s="52"/>
      <c r="D10" s="53"/>
      <c r="E10" s="53"/>
      <c r="F10" s="54"/>
      <c r="G10" s="54"/>
      <c r="H10" s="170"/>
      <c r="I10" s="56">
        <f>SUM(I4:I9)</f>
        <v>0</v>
      </c>
      <c r="J10" s="217"/>
      <c r="K10" s="58">
        <f>I10</f>
        <v>0</v>
      </c>
      <c r="L10" s="37">
        <v>0</v>
      </c>
    </row>
    <row r="11" spans="2:12" s="91" customFormat="1" ht="39" customHeight="1" thickBot="1" x14ac:dyDescent="0.3">
      <c r="B11" s="35" t="s">
        <v>89</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Medarb.1'!C20</f>
        <v>0</v>
      </c>
      <c r="G20" s="227">
        <f>'Udregning af timeløn Medarb.1'!C22</f>
        <v>0</v>
      </c>
      <c r="H20" s="377"/>
      <c r="I20" s="228">
        <f>'Udregning af timeløn Medarb.1'!C22*'Udregning af timeløn Medarb.1'!C20</f>
        <v>0</v>
      </c>
      <c r="J20" s="380"/>
      <c r="K20" s="234"/>
      <c r="L20" s="235"/>
    </row>
    <row r="21" spans="2:12" s="91" customFormat="1" ht="18" customHeight="1" x14ac:dyDescent="0.25">
      <c r="B21" s="99"/>
      <c r="C21" s="113"/>
      <c r="D21" s="101"/>
      <c r="E21" s="229">
        <f>'Udregning af timeløn Medarb.2'!C3</f>
        <v>0</v>
      </c>
      <c r="F21" s="226">
        <f>'Udregning af timeløn Medarb.2'!C20</f>
        <v>0</v>
      </c>
      <c r="G21" s="227">
        <f>'Udregning af timeløn Medarb.2'!C22</f>
        <v>0</v>
      </c>
      <c r="H21" s="378"/>
      <c r="I21" s="228">
        <f>'Udregning af timeløn Medarb.2'!C22*'Udregning af timeløn Medarb.2'!C20</f>
        <v>0</v>
      </c>
      <c r="J21" s="381"/>
      <c r="K21" s="234"/>
      <c r="L21" s="235"/>
    </row>
    <row r="22" spans="2:12" s="91" customFormat="1" ht="18" customHeight="1" x14ac:dyDescent="0.25">
      <c r="B22" s="99"/>
      <c r="C22" s="113"/>
      <c r="D22" s="101"/>
      <c r="E22" s="229">
        <f>'Udregning af timeløn Medarb.3'!C3</f>
        <v>0</v>
      </c>
      <c r="F22" s="226">
        <f>'Udregning af timeløn Medarb.3'!C20</f>
        <v>0</v>
      </c>
      <c r="G22" s="227">
        <f>'Udregning af timeløn Medarb.3'!C22</f>
        <v>0</v>
      </c>
      <c r="H22" s="378"/>
      <c r="I22" s="228">
        <f>'Udregning af timeløn Medarb.3'!C22*'Udregning af timeløn Medarb.3'!C20</f>
        <v>0</v>
      </c>
      <c r="J22" s="381"/>
      <c r="K22" s="234"/>
      <c r="L22" s="235"/>
    </row>
    <row r="23" spans="2:12" s="91" customFormat="1" ht="18" customHeight="1" x14ac:dyDescent="0.25">
      <c r="B23" s="99"/>
      <c r="C23" s="113"/>
      <c r="D23" s="101"/>
      <c r="E23" s="229">
        <f>'Udregning af timeløn Medarb.4'!C3</f>
        <v>0</v>
      </c>
      <c r="F23" s="226">
        <f>'Udregning af timeløn Medarb.4'!C20</f>
        <v>0</v>
      </c>
      <c r="G23" s="227">
        <f>'Udregning af timeløn Medarb.4'!C22</f>
        <v>0</v>
      </c>
      <c r="H23" s="378"/>
      <c r="I23" s="228">
        <f>'Udregning af timeløn Medarb.4'!C22*'Udregning af timeløn Medarb.4'!C20</f>
        <v>0</v>
      </c>
      <c r="J23" s="381"/>
      <c r="K23" s="234"/>
      <c r="L23" s="235"/>
    </row>
    <row r="24" spans="2:12" s="91" customFormat="1" ht="18" customHeight="1" x14ac:dyDescent="0.25">
      <c r="B24" s="99"/>
      <c r="C24" s="113"/>
      <c r="D24" s="101"/>
      <c r="E24" s="229">
        <f>'Udregning af timeløn Medarb.5'!C3</f>
        <v>0</v>
      </c>
      <c r="F24" s="226">
        <f>'Udregning af timeløn Medarb.5'!C20</f>
        <v>0</v>
      </c>
      <c r="G24" s="227">
        <f>'Udregning af timeløn Medarb.5'!C22</f>
        <v>0</v>
      </c>
      <c r="H24" s="378"/>
      <c r="I24" s="228">
        <f>'Udregning af timeløn Medarb.5'!C22*'Udregning af timeløn Medarb.5'!C20</f>
        <v>0</v>
      </c>
      <c r="J24" s="381"/>
      <c r="K24" s="234"/>
      <c r="L24" s="235"/>
    </row>
    <row r="25" spans="2:12" s="91" customFormat="1" ht="18" customHeight="1" x14ac:dyDescent="0.25">
      <c r="B25" s="99"/>
      <c r="C25" s="113"/>
      <c r="D25" s="101"/>
      <c r="E25" s="229">
        <f>'Udregning af timeløn Medarb.6'!C3</f>
        <v>0</v>
      </c>
      <c r="F25" s="226">
        <f>'Udregning af timeløn Medarb.6'!C20</f>
        <v>0</v>
      </c>
      <c r="G25" s="227">
        <f>'Udregning af timeløn Medarb.6'!C22</f>
        <v>0</v>
      </c>
      <c r="H25" s="379"/>
      <c r="I25" s="228">
        <f>'Udregning af timeløn Medarb.6'!C22*'Udregning af timeløn Medarb.6'!C20</f>
        <v>0</v>
      </c>
      <c r="J25" s="382"/>
      <c r="K25" s="234"/>
      <c r="L25" s="235"/>
    </row>
    <row r="26" spans="2:12" s="91" customFormat="1" ht="18" customHeight="1" x14ac:dyDescent="0.25">
      <c r="B26" s="99"/>
      <c r="C26" s="116"/>
      <c r="D26" s="102"/>
      <c r="E26" s="102" t="s">
        <v>84</v>
      </c>
      <c r="F26" s="103"/>
      <c r="G26" s="103"/>
      <c r="H26" s="36"/>
      <c r="I26" s="245">
        <f>SUM(G26*F26)</f>
        <v>0</v>
      </c>
      <c r="J26" s="118"/>
      <c r="K26" s="234"/>
      <c r="L26" s="235"/>
    </row>
    <row r="27" spans="2:12" s="91" customFormat="1" ht="18" customHeight="1" thickBot="1" x14ac:dyDescent="0.3">
      <c r="B27" s="99"/>
      <c r="C27" s="116"/>
      <c r="D27" s="102"/>
      <c r="E27" s="102" t="s">
        <v>84</v>
      </c>
      <c r="F27" s="103"/>
      <c r="G27" s="103"/>
      <c r="H27" s="36"/>
      <c r="I27" s="245">
        <f>SUM(G27*F27)</f>
        <v>0</v>
      </c>
      <c r="J27" s="118"/>
      <c r="K27" s="234"/>
      <c r="L27" s="235"/>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89</v>
      </c>
      <c r="C29" s="166"/>
      <c r="D29" s="130"/>
      <c r="E29" s="130"/>
      <c r="F29" s="84"/>
      <c r="G29" s="84"/>
      <c r="H29" s="85"/>
      <c r="I29" s="108"/>
      <c r="J29" s="94"/>
      <c r="K29" s="244"/>
      <c r="L29" s="243"/>
    </row>
    <row r="30" spans="2:12" s="91" customFormat="1" ht="30" customHeight="1" thickBot="1" x14ac:dyDescent="0.3">
      <c r="B30" s="129"/>
      <c r="C30" s="171"/>
      <c r="D30" s="172"/>
      <c r="E30" s="172"/>
      <c r="F30" s="173"/>
      <c r="G30" s="174"/>
      <c r="H30" s="175"/>
      <c r="I30" s="165">
        <f>SUM(I20:I25)*0.18</f>
        <v>0</v>
      </c>
      <c r="J30" s="111"/>
      <c r="K30" s="244"/>
      <c r="L30" s="243"/>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73"/>
      <c r="L42" s="374"/>
    </row>
    <row r="43" spans="2:12" s="91" customFormat="1" ht="18" customHeight="1" x14ac:dyDescent="0.25">
      <c r="B43" s="95"/>
      <c r="C43" s="122"/>
      <c r="D43" s="101"/>
      <c r="E43" s="101"/>
      <c r="F43" s="110"/>
      <c r="G43" s="109"/>
      <c r="H43" s="123"/>
      <c r="I43" s="124">
        <v>0</v>
      </c>
      <c r="J43" s="111"/>
      <c r="K43" s="375"/>
      <c r="L43" s="376"/>
    </row>
    <row r="44" spans="2:12" s="91" customFormat="1" ht="18" customHeight="1" thickBot="1" x14ac:dyDescent="0.3">
      <c r="B44" s="99"/>
      <c r="C44" s="105"/>
      <c r="D44" s="102"/>
      <c r="E44" s="102"/>
      <c r="F44" s="106"/>
      <c r="G44" s="106"/>
      <c r="H44" s="36"/>
      <c r="I44" s="98">
        <v>0</v>
      </c>
      <c r="J44" s="104"/>
      <c r="K44" s="375"/>
      <c r="L44" s="376"/>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73"/>
      <c r="L46" s="374"/>
    </row>
    <row r="47" spans="2:12" s="91" customFormat="1" ht="18" customHeight="1" thickBot="1" x14ac:dyDescent="0.3">
      <c r="B47" s="95"/>
      <c r="C47" s="122"/>
      <c r="D47" s="101"/>
      <c r="E47" s="101"/>
      <c r="F47" s="110"/>
      <c r="G47" s="109"/>
      <c r="H47" s="123"/>
      <c r="I47" s="124">
        <v>0</v>
      </c>
      <c r="J47" s="111"/>
      <c r="K47" s="375"/>
      <c r="L47" s="376"/>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73"/>
      <c r="L49" s="374"/>
    </row>
    <row r="50" spans="2:12" s="91" customFormat="1" ht="18" customHeight="1" thickBot="1" x14ac:dyDescent="0.3">
      <c r="B50" s="95"/>
      <c r="C50" s="122"/>
      <c r="D50" s="101"/>
      <c r="E50" s="101"/>
      <c r="F50" s="110"/>
      <c r="G50" s="109"/>
      <c r="H50" s="123"/>
      <c r="I50" s="124">
        <v>0</v>
      </c>
      <c r="J50" s="111"/>
      <c r="K50" s="375"/>
      <c r="L50" s="376"/>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73"/>
      <c r="L52" s="374"/>
    </row>
    <row r="53" spans="2:12" s="91" customFormat="1" ht="18" customHeight="1" x14ac:dyDescent="0.25">
      <c r="B53" s="95"/>
      <c r="C53" s="122"/>
      <c r="D53" s="101"/>
      <c r="E53" s="101"/>
      <c r="F53" s="110"/>
      <c r="G53" s="109"/>
      <c r="H53" s="123"/>
      <c r="I53" s="124">
        <v>0</v>
      </c>
      <c r="J53" s="111"/>
      <c r="K53" s="375"/>
      <c r="L53" s="376"/>
    </row>
    <row r="54" spans="2:12" s="91" customFormat="1" ht="18" customHeight="1" x14ac:dyDescent="0.25">
      <c r="B54" s="99"/>
      <c r="C54" s="105"/>
      <c r="D54" s="102"/>
      <c r="E54" s="102"/>
      <c r="F54" s="106"/>
      <c r="G54" s="106"/>
      <c r="H54" s="36"/>
      <c r="I54" s="98">
        <v>0</v>
      </c>
      <c r="J54" s="104"/>
      <c r="K54" s="375"/>
      <c r="L54" s="376"/>
    </row>
    <row r="55" spans="2:12" s="91" customFormat="1" ht="18" customHeight="1" x14ac:dyDescent="0.25">
      <c r="B55" s="99"/>
      <c r="C55" s="105"/>
      <c r="D55" s="102"/>
      <c r="E55" s="102"/>
      <c r="F55" s="106"/>
      <c r="G55" s="112"/>
      <c r="H55" s="125"/>
      <c r="I55" s="98">
        <v>0</v>
      </c>
      <c r="J55" s="104"/>
      <c r="K55" s="375"/>
      <c r="L55" s="376"/>
    </row>
    <row r="56" spans="2:12" s="91" customFormat="1" ht="18" customHeight="1" thickBot="1" x14ac:dyDescent="0.3">
      <c r="B56" s="107"/>
      <c r="C56" s="126"/>
      <c r="D56" s="119"/>
      <c r="E56" s="119"/>
      <c r="F56" s="121"/>
      <c r="G56" s="120"/>
      <c r="H56" s="127"/>
      <c r="I56" s="98">
        <v>0</v>
      </c>
      <c r="J56" s="128"/>
      <c r="K56" s="386"/>
      <c r="L56" s="387"/>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36" t="s">
        <v>19</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62"/>
      <c r="C61" s="363"/>
      <c r="D61" s="363"/>
      <c r="E61" s="364"/>
      <c r="F61" s="47" t="s">
        <v>20</v>
      </c>
      <c r="G61" s="48"/>
      <c r="H61" s="49"/>
      <c r="I61" s="50">
        <f>SUM(I59:I60)</f>
        <v>0</v>
      </c>
      <c r="J61" s="131"/>
      <c r="K61" s="132">
        <f>SUM(K10:K60)</f>
        <v>0</v>
      </c>
      <c r="L61" s="133">
        <f>SUM(L10:L60)</f>
        <v>0</v>
      </c>
    </row>
    <row r="62" spans="2:12" s="91" customFormat="1" ht="35.25" customHeight="1" thickBot="1" x14ac:dyDescent="0.3">
      <c r="B62" s="365"/>
      <c r="C62" s="366"/>
      <c r="D62" s="366"/>
      <c r="E62" s="367"/>
      <c r="F62" s="83" t="s">
        <v>21</v>
      </c>
      <c r="G62" s="84"/>
      <c r="H62" s="85"/>
      <c r="I62" s="86">
        <f>SUM(I18+I13+I10+I28+I31+I45+I41+I48+I51+I57)</f>
        <v>0</v>
      </c>
      <c r="J62" s="134"/>
      <c r="K62" s="135"/>
      <c r="L62" s="136"/>
    </row>
    <row r="63" spans="2:12" s="91" customFormat="1" ht="60.75" customHeight="1" thickBot="1" x14ac:dyDescent="0.3">
      <c r="B63" s="368"/>
      <c r="C63" s="369"/>
      <c r="D63" s="369"/>
      <c r="E63" s="370"/>
      <c r="F63" s="383" t="s">
        <v>81</v>
      </c>
      <c r="G63" s="384"/>
      <c r="H63" s="384"/>
      <c r="I63" s="87">
        <f>SUM(I62-I61)</f>
        <v>0</v>
      </c>
      <c r="J63" s="385" t="s">
        <v>22</v>
      </c>
      <c r="K63" s="385"/>
      <c r="L63" s="241">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1"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94" t="s">
        <v>26</v>
      </c>
      <c r="C2" s="395"/>
      <c r="D2" s="81" t="s">
        <v>32</v>
      </c>
      <c r="E2" s="81" t="s">
        <v>3</v>
      </c>
    </row>
    <row r="3" spans="2:5" s="79" customFormat="1" ht="33.950000000000003" customHeight="1" thickBot="1" x14ac:dyDescent="0.3">
      <c r="B3" s="388" t="s">
        <v>35</v>
      </c>
      <c r="C3" s="397"/>
      <c r="D3" s="176"/>
      <c r="E3" s="177"/>
    </row>
    <row r="4" spans="2:5" s="79" customFormat="1" ht="24.95" customHeight="1" thickBot="1" x14ac:dyDescent="0.3">
      <c r="B4" s="396" t="s">
        <v>36</v>
      </c>
      <c r="C4" s="389"/>
      <c r="D4" s="178"/>
      <c r="E4" s="179"/>
    </row>
    <row r="5" spans="2:5" s="79" customFormat="1" ht="99" customHeight="1" thickBot="1" x14ac:dyDescent="0.3">
      <c r="B5" s="388" t="s">
        <v>33</v>
      </c>
      <c r="C5" s="397"/>
      <c r="D5" s="180"/>
      <c r="E5" s="179"/>
    </row>
    <row r="6" spans="2:5" s="79" customFormat="1" ht="33.950000000000003" customHeight="1" thickBot="1" x14ac:dyDescent="0.3">
      <c r="B6" s="388" t="s">
        <v>31</v>
      </c>
      <c r="C6" s="397"/>
      <c r="D6" s="180"/>
      <c r="E6" s="179"/>
    </row>
    <row r="7" spans="2:5" s="79" customFormat="1" ht="45" customHeight="1" thickBot="1" x14ac:dyDescent="0.3">
      <c r="B7" s="388" t="s">
        <v>37</v>
      </c>
      <c r="C7" s="397"/>
      <c r="D7" s="180"/>
      <c r="E7" s="179"/>
    </row>
    <row r="8" spans="2:5" s="79" customFormat="1" ht="24.95" customHeight="1" thickBot="1" x14ac:dyDescent="0.3">
      <c r="B8" s="396" t="s">
        <v>38</v>
      </c>
      <c r="C8" s="389"/>
      <c r="D8" s="178"/>
      <c r="E8" s="179"/>
    </row>
    <row r="9" spans="2:5" s="79" customFormat="1" ht="24.95" customHeight="1" thickBot="1" x14ac:dyDescent="0.3">
      <c r="B9" s="396" t="s">
        <v>41</v>
      </c>
      <c r="C9" s="389"/>
      <c r="D9" s="178"/>
      <c r="E9" s="179"/>
    </row>
    <row r="10" spans="2:5" s="79" customFormat="1" ht="24.95" customHeight="1" thickBot="1" x14ac:dyDescent="0.3">
      <c r="B10" s="396" t="s">
        <v>42</v>
      </c>
      <c r="C10" s="389"/>
      <c r="D10" s="178"/>
      <c r="E10" s="181"/>
    </row>
    <row r="11" spans="2:5" s="79" customFormat="1" ht="33.950000000000003" customHeight="1" thickBot="1" x14ac:dyDescent="0.3">
      <c r="B11" s="388" t="s">
        <v>39</v>
      </c>
      <c r="C11" s="389"/>
      <c r="D11" s="178"/>
      <c r="E11" s="181"/>
    </row>
    <row r="12" spans="2:5" s="79" customFormat="1" ht="33.950000000000003" customHeight="1" thickBot="1" x14ac:dyDescent="0.3">
      <c r="B12" s="388" t="s">
        <v>40</v>
      </c>
      <c r="C12" s="389"/>
      <c r="D12" s="178"/>
      <c r="E12" s="181"/>
    </row>
    <row r="13" spans="2:5" s="79" customFormat="1" ht="33.950000000000003" customHeight="1" thickBot="1" x14ac:dyDescent="0.3">
      <c r="B13" s="388" t="s">
        <v>43</v>
      </c>
      <c r="C13" s="389"/>
      <c r="D13" s="178"/>
      <c r="E13" s="181"/>
    </row>
    <row r="14" spans="2:5" s="79" customFormat="1" ht="45.75" customHeight="1" thickBot="1" x14ac:dyDescent="0.3">
      <c r="B14" s="388" t="s">
        <v>44</v>
      </c>
      <c r="C14" s="389"/>
      <c r="D14" s="178"/>
      <c r="E14" s="181"/>
    </row>
    <row r="15" spans="2:5" s="79" customFormat="1" ht="33.950000000000003" customHeight="1" thickBot="1" x14ac:dyDescent="0.3">
      <c r="B15" s="388" t="s">
        <v>45</v>
      </c>
      <c r="C15" s="390"/>
      <c r="D15" s="182"/>
      <c r="E15" s="181"/>
    </row>
    <row r="16" spans="2:5" s="79" customFormat="1" ht="33.950000000000003" customHeight="1" thickBot="1" x14ac:dyDescent="0.3">
      <c r="B16" s="82" t="s">
        <v>46</v>
      </c>
      <c r="C16" s="391"/>
      <c r="D16" s="392"/>
      <c r="E16" s="393"/>
    </row>
    <row r="17" spans="2:5" s="79" customFormat="1" ht="24.95" customHeight="1" thickBot="1" x14ac:dyDescent="0.3">
      <c r="B17" s="80" t="s">
        <v>34</v>
      </c>
      <c r="C17" s="391"/>
      <c r="D17" s="392"/>
      <c r="E17" s="393"/>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1" zoomScaleNormal="100" workbookViewId="0">
      <selection activeCell="C24" sqref="C24"/>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94" t="s">
        <v>27</v>
      </c>
      <c r="C2" s="395"/>
      <c r="D2" s="81" t="s">
        <v>32</v>
      </c>
      <c r="E2" s="81" t="s">
        <v>3</v>
      </c>
    </row>
    <row r="3" spans="2:5" s="79" customFormat="1" ht="33.950000000000003" customHeight="1" thickBot="1" x14ac:dyDescent="0.3">
      <c r="B3" s="388" t="s">
        <v>68</v>
      </c>
      <c r="C3" s="397"/>
      <c r="D3" s="176"/>
      <c r="E3" s="177"/>
    </row>
    <row r="4" spans="2:5" s="79" customFormat="1" ht="33.950000000000003" customHeight="1" thickBot="1" x14ac:dyDescent="0.3">
      <c r="B4" s="388" t="s">
        <v>69</v>
      </c>
      <c r="C4" s="389"/>
      <c r="D4" s="178"/>
      <c r="E4" s="179"/>
    </row>
    <row r="5" spans="2:5" s="79" customFormat="1" ht="37.5" customHeight="1" thickBot="1" x14ac:dyDescent="0.3">
      <c r="B5" s="388" t="s">
        <v>49</v>
      </c>
      <c r="C5" s="397"/>
      <c r="D5" s="180"/>
      <c r="E5" s="179"/>
    </row>
    <row r="6" spans="2:5" s="79" customFormat="1" ht="34.5" customHeight="1" thickBot="1" x14ac:dyDescent="0.3">
      <c r="B6" s="388" t="s">
        <v>70</v>
      </c>
      <c r="C6" s="389"/>
      <c r="D6" s="178"/>
      <c r="E6" s="181"/>
    </row>
    <row r="7" spans="2:5" s="79" customFormat="1" ht="62.25" customHeight="1" thickBot="1" x14ac:dyDescent="0.3">
      <c r="B7" s="82" t="s">
        <v>46</v>
      </c>
      <c r="C7" s="391"/>
      <c r="D7" s="392"/>
      <c r="E7" s="393"/>
    </row>
    <row r="8" spans="2:5" s="79" customFormat="1" ht="33.950000000000003" customHeight="1" thickBot="1" x14ac:dyDescent="0.3">
      <c r="B8" s="80" t="s">
        <v>34</v>
      </c>
      <c r="C8" s="391"/>
      <c r="D8" s="392"/>
      <c r="E8" s="393"/>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2:J23"/>
  <sheetViews>
    <sheetView workbookViewId="0">
      <selection activeCell="K20" sqref="K20"/>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98" t="s">
        <v>92</v>
      </c>
      <c r="D3" s="399"/>
      <c r="E3" s="399"/>
      <c r="F3" s="400"/>
    </row>
    <row r="4" spans="3:6" ht="16.5" customHeight="1" x14ac:dyDescent="0.25">
      <c r="C4" s="238"/>
      <c r="D4" s="409" t="s">
        <v>103</v>
      </c>
      <c r="E4" s="409"/>
      <c r="F4" s="410"/>
    </row>
    <row r="5" spans="3:6" ht="101.25" customHeight="1" x14ac:dyDescent="0.25">
      <c r="C5" s="239"/>
      <c r="D5" s="411"/>
      <c r="E5" s="411"/>
      <c r="F5" s="412"/>
    </row>
    <row r="6" spans="3:6" ht="73.5" customHeight="1" thickBot="1" x14ac:dyDescent="0.3">
      <c r="C6" s="240"/>
      <c r="D6" s="413"/>
      <c r="E6" s="413"/>
      <c r="F6" s="414"/>
    </row>
    <row r="7" spans="3:6" x14ac:dyDescent="0.25">
      <c r="C7" s="401" t="s">
        <v>91</v>
      </c>
      <c r="D7" s="402"/>
      <c r="E7" s="405"/>
      <c r="F7" s="406"/>
    </row>
    <row r="8" spans="3:6" ht="15.75" thickBot="1" x14ac:dyDescent="0.3">
      <c r="C8" s="403"/>
      <c r="D8" s="404"/>
      <c r="E8" s="407"/>
      <c r="F8" s="408"/>
    </row>
    <row r="23" spans="10:10" ht="24.75" x14ac:dyDescent="0.3">
      <c r="J23" s="299"/>
    </row>
  </sheetData>
  <mergeCells count="4">
    <mergeCell ref="C3:F3"/>
    <mergeCell ref="C7:D8"/>
    <mergeCell ref="E7:F8"/>
    <mergeCell ref="D4: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Y24"/>
  <sheetViews>
    <sheetView zoomScaleNormal="100" workbookViewId="0">
      <selection activeCell="B10" sqref="B10"/>
    </sheetView>
  </sheetViews>
  <sheetFormatPr defaultColWidth="8.85546875" defaultRowHeight="14.25" x14ac:dyDescent="0.2"/>
  <cols>
    <col min="1" max="1" width="8.85546875" style="198" customWidth="1"/>
    <col min="2" max="2" width="35.140625" style="198" customWidth="1"/>
    <col min="3" max="6" width="14.5703125" style="198" bestFit="1" customWidth="1"/>
    <col min="7" max="7" width="10.5703125" style="263" bestFit="1" customWidth="1"/>
    <col min="8" max="8" width="15.28515625" style="263" bestFit="1" customWidth="1"/>
    <col min="9" max="9" width="13" style="263" bestFit="1" customWidth="1"/>
    <col min="10" max="10" width="11.85546875" style="263" bestFit="1" customWidth="1"/>
    <col min="11" max="11" width="12.140625" style="263" bestFit="1" customWidth="1"/>
    <col min="12" max="12" width="11.85546875" style="263" bestFit="1" customWidth="1"/>
    <col min="13" max="76" width="8.85546875" style="263"/>
    <col min="77" max="77" width="8.85546875" style="264"/>
    <col min="78" max="16384" width="8.85546875" style="198"/>
  </cols>
  <sheetData>
    <row r="1" spans="2:6" ht="24.75" x14ac:dyDescent="0.3">
      <c r="B1" s="299" t="s">
        <v>108</v>
      </c>
    </row>
    <row r="2" spans="2:6" ht="33" customHeight="1" thickBot="1" x14ac:dyDescent="0.25">
      <c r="B2" s="419" t="s">
        <v>102</v>
      </c>
      <c r="C2" s="420"/>
      <c r="D2" s="202"/>
      <c r="E2" s="202"/>
      <c r="F2" s="261"/>
    </row>
    <row r="3" spans="2:6" ht="18" customHeight="1" thickBot="1" x14ac:dyDescent="0.25">
      <c r="B3" s="262" t="s">
        <v>71</v>
      </c>
      <c r="C3" s="417"/>
      <c r="D3" s="418"/>
      <c r="E3" s="415"/>
      <c r="F3" s="416"/>
    </row>
    <row r="4" spans="2:6" ht="18" customHeight="1" thickBot="1" x14ac:dyDescent="0.25">
      <c r="B4" s="288"/>
      <c r="C4" s="258"/>
      <c r="D4" s="258"/>
      <c r="E4" s="250"/>
      <c r="F4" s="265"/>
    </row>
    <row r="5" spans="2:6" ht="18" customHeight="1" thickBot="1" x14ac:dyDescent="0.25">
      <c r="B5" s="289" t="s">
        <v>99</v>
      </c>
      <c r="C5" s="259"/>
      <c r="D5" s="257"/>
      <c r="E5" s="260"/>
      <c r="F5" s="257"/>
    </row>
    <row r="6" spans="2:6" ht="18" customHeight="1" thickBot="1" x14ac:dyDescent="0.25">
      <c r="B6" s="204"/>
      <c r="C6" s="246" t="s">
        <v>100</v>
      </c>
      <c r="D6" s="246" t="s">
        <v>100</v>
      </c>
      <c r="E6" s="246" t="s">
        <v>100</v>
      </c>
      <c r="F6" s="246" t="s">
        <v>100</v>
      </c>
    </row>
    <row r="7" spans="2:6" ht="18" customHeight="1" x14ac:dyDescent="0.2">
      <c r="B7" s="207" t="s">
        <v>101</v>
      </c>
      <c r="C7" s="200"/>
      <c r="D7" s="200"/>
      <c r="E7" s="200"/>
      <c r="F7" s="200"/>
    </row>
    <row r="8" spans="2:6" ht="18" customHeight="1" x14ac:dyDescent="0.2">
      <c r="B8" s="207" t="s">
        <v>78</v>
      </c>
      <c r="C8" s="205">
        <f>SUM(C7*1.95/100)</f>
        <v>0</v>
      </c>
      <c r="D8" s="205">
        <f>SUM(D7*1.95/100)</f>
        <v>0</v>
      </c>
      <c r="E8" s="205">
        <f>SUM(E7*1.95/100)</f>
        <v>0</v>
      </c>
      <c r="F8" s="205">
        <f>SUM(F7*1.95/100)</f>
        <v>0</v>
      </c>
    </row>
    <row r="9" spans="2:6" ht="18" customHeight="1" x14ac:dyDescent="0.2">
      <c r="B9" s="207" t="s">
        <v>72</v>
      </c>
      <c r="C9" s="207" t="str">
        <f>IF(ISNUMBER(C7), 189.3*12, "")</f>
        <v/>
      </c>
      <c r="D9" s="207" t="str">
        <f>IF(ISNUMBER(D7), 189.3*12, "")</f>
        <v/>
      </c>
      <c r="E9" s="207" t="str">
        <f>IF(ISNUMBER(E7), 189.3*12, "")</f>
        <v/>
      </c>
      <c r="F9" s="207" t="str">
        <f>IF(ISNUMBER(F7), 189.3*12, "")</f>
        <v/>
      </c>
    </row>
    <row r="10" spans="2:6" ht="18" customHeight="1" x14ac:dyDescent="0.2">
      <c r="B10" s="207" t="s">
        <v>105</v>
      </c>
      <c r="C10" s="199"/>
      <c r="D10" s="199"/>
      <c r="E10" s="199"/>
      <c r="F10" s="199"/>
    </row>
    <row r="11" spans="2:6" ht="18" customHeight="1" x14ac:dyDescent="0.2">
      <c r="B11" s="207" t="s">
        <v>73</v>
      </c>
      <c r="C11" s="205">
        <f>SUM(C7:C10)</f>
        <v>0</v>
      </c>
      <c r="D11" s="205">
        <f>SUM(D7:D10)</f>
        <v>0</v>
      </c>
      <c r="E11" s="205">
        <f>SUM(E7:E10)</f>
        <v>0</v>
      </c>
      <c r="F11" s="205">
        <f>SUM(F7:F10)</f>
        <v>0</v>
      </c>
    </row>
    <row r="12" spans="2:6" ht="18" customHeight="1" thickBot="1" x14ac:dyDescent="0.25">
      <c r="B12" s="208" t="s">
        <v>74</v>
      </c>
      <c r="C12" s="206">
        <f>SUM(C11/1642)</f>
        <v>0</v>
      </c>
      <c r="D12" s="206">
        <f>SUM(D11/1642)</f>
        <v>0</v>
      </c>
      <c r="E12" s="206">
        <f>SUM(E11/1642)</f>
        <v>0</v>
      </c>
      <c r="F12" s="206">
        <f>SUM(F11/1642)</f>
        <v>0</v>
      </c>
    </row>
    <row r="13" spans="2:6" ht="35.25" customHeight="1" x14ac:dyDescent="0.2">
      <c r="B13" s="225" t="s">
        <v>98</v>
      </c>
      <c r="C13" s="199"/>
      <c r="D13" s="199"/>
      <c r="E13" s="199"/>
      <c r="F13" s="199"/>
    </row>
    <row r="14" spans="2:6" ht="28.5" x14ac:dyDescent="0.2">
      <c r="B14" s="224" t="s">
        <v>85</v>
      </c>
      <c r="C14" s="200"/>
      <c r="D14" s="200"/>
      <c r="E14" s="200"/>
      <c r="F14" s="200"/>
    </row>
    <row r="15" spans="2:6" x14ac:dyDescent="0.2">
      <c r="B15" s="207" t="s">
        <v>75</v>
      </c>
      <c r="C15" s="205">
        <f>SUM(C12*(C13+C14))</f>
        <v>0</v>
      </c>
      <c r="D15" s="205">
        <f t="shared" ref="D15:F15" si="0">SUM(D12*(D13+D14))</f>
        <v>0</v>
      </c>
      <c r="E15" s="205">
        <f t="shared" si="0"/>
        <v>0</v>
      </c>
      <c r="F15" s="205">
        <f t="shared" si="0"/>
        <v>0</v>
      </c>
    </row>
    <row r="16" spans="2:6" x14ac:dyDescent="0.2">
      <c r="B16" s="201"/>
    </row>
    <row r="17" spans="2:3" ht="18" customHeight="1" x14ac:dyDescent="0.2">
      <c r="B17" s="252" t="s">
        <v>76</v>
      </c>
      <c r="C17" s="253">
        <f>SUM(C15:F15)</f>
        <v>0</v>
      </c>
    </row>
    <row r="18" spans="2:3" ht="18" customHeight="1" x14ac:dyDescent="0.2">
      <c r="B18" s="252" t="s">
        <v>77</v>
      </c>
      <c r="C18" s="251">
        <f>C17*0.18</f>
        <v>0</v>
      </c>
    </row>
    <row r="19" spans="2:3" ht="18" customHeight="1" x14ac:dyDescent="0.2">
      <c r="B19" s="254" t="s">
        <v>86</v>
      </c>
      <c r="C19" s="253">
        <f>SUM(C13:F13)</f>
        <v>0</v>
      </c>
    </row>
    <row r="20" spans="2:3" ht="18" customHeight="1" x14ac:dyDescent="0.2">
      <c r="B20" s="254" t="s">
        <v>87</v>
      </c>
      <c r="C20" s="253">
        <f>SUM(C14:F14)</f>
        <v>0</v>
      </c>
    </row>
    <row r="21" spans="2:3" ht="18" customHeight="1" x14ac:dyDescent="0.2">
      <c r="B21" s="252" t="s">
        <v>88</v>
      </c>
      <c r="C21" s="253">
        <f>SUM(C13:F14)</f>
        <v>0</v>
      </c>
    </row>
    <row r="22" spans="2:3" ht="18" customHeight="1" x14ac:dyDescent="0.2">
      <c r="B22" s="254" t="s">
        <v>80</v>
      </c>
      <c r="C22" s="255">
        <f>IF(C21=0,0,(C17/C21))</f>
        <v>0</v>
      </c>
    </row>
    <row r="23" spans="2:3" ht="18" customHeight="1" x14ac:dyDescent="0.2"/>
    <row r="24" spans="2:3" ht="19.5" customHeight="1" x14ac:dyDescent="0.2"/>
  </sheetData>
  <mergeCells count="3">
    <mergeCell ref="E3:F3"/>
    <mergeCell ref="C3:D3"/>
    <mergeCell ref="B2:C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22"/>
  <sheetViews>
    <sheetView zoomScaleNormal="100" workbookViewId="0">
      <selection activeCell="B1" sqref="B1"/>
    </sheetView>
  </sheetViews>
  <sheetFormatPr defaultColWidth="8.85546875" defaultRowHeight="14.25" x14ac:dyDescent="0.2"/>
  <cols>
    <col min="1" max="1" width="8.85546875" style="198"/>
    <col min="2" max="2" width="35.140625" style="198" customWidth="1"/>
    <col min="3" max="6" width="14.5703125" style="198" bestFit="1" customWidth="1"/>
    <col min="7" max="7" width="11.140625" style="198" bestFit="1" customWidth="1"/>
    <col min="8" max="9" width="10" style="198" customWidth="1"/>
    <col min="10" max="10" width="13" style="198"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6" ht="24.75" x14ac:dyDescent="0.3">
      <c r="B1" s="299" t="s">
        <v>108</v>
      </c>
      <c r="E1" s="270"/>
      <c r="F1" s="270"/>
    </row>
    <row r="2" spans="2:6" ht="35.25" customHeight="1" thickBot="1" x14ac:dyDescent="0.25">
      <c r="B2" s="421" t="s">
        <v>102</v>
      </c>
      <c r="C2" s="420"/>
      <c r="D2" s="420"/>
      <c r="E2" s="267"/>
      <c r="F2" s="271"/>
    </row>
    <row r="3" spans="2:6" ht="18" customHeight="1" thickBot="1" x14ac:dyDescent="0.25">
      <c r="B3" s="203" t="s">
        <v>71</v>
      </c>
      <c r="C3" s="417"/>
      <c r="D3" s="418"/>
      <c r="E3" s="267"/>
      <c r="F3" s="274"/>
    </row>
    <row r="4" spans="2:6" ht="18" customHeight="1" thickBot="1" x14ac:dyDescent="0.25">
      <c r="B4" s="290"/>
      <c r="C4" s="266"/>
      <c r="D4" s="266"/>
      <c r="E4" s="268"/>
      <c r="F4" s="278"/>
    </row>
    <row r="5" spans="2:6" ht="18" customHeight="1" thickBot="1" x14ac:dyDescent="0.25">
      <c r="B5" s="291" t="s">
        <v>99</v>
      </c>
      <c r="C5" s="282"/>
      <c r="D5" s="282"/>
      <c r="E5" s="283"/>
      <c r="F5" s="284"/>
    </row>
    <row r="6" spans="2:6" ht="18" customHeight="1" thickBot="1" x14ac:dyDescent="0.25">
      <c r="B6" s="292"/>
      <c r="C6" s="246" t="s">
        <v>100</v>
      </c>
      <c r="D6" s="246" t="s">
        <v>100</v>
      </c>
      <c r="E6" s="246" t="s">
        <v>100</v>
      </c>
      <c r="F6" s="246" t="s">
        <v>100</v>
      </c>
    </row>
    <row r="7" spans="2:6" ht="18" customHeight="1" x14ac:dyDescent="0.2">
      <c r="B7" s="207" t="s">
        <v>101</v>
      </c>
      <c r="C7" s="200"/>
      <c r="D7" s="200"/>
      <c r="E7" s="200"/>
      <c r="F7" s="200"/>
    </row>
    <row r="8" spans="2:6" ht="18" customHeight="1" x14ac:dyDescent="0.2">
      <c r="B8" s="207" t="s">
        <v>78</v>
      </c>
      <c r="C8" s="205">
        <f>SUM(C7*1.95/100)</f>
        <v>0</v>
      </c>
      <c r="D8" s="205">
        <f>SUM(D7*1.95/100)</f>
        <v>0</v>
      </c>
      <c r="E8" s="205">
        <f>SUM(E7*1.95/100)</f>
        <v>0</v>
      </c>
      <c r="F8" s="205">
        <f>SUM(F7*1.95/100)</f>
        <v>0</v>
      </c>
    </row>
    <row r="9" spans="2:6" ht="18" customHeight="1" x14ac:dyDescent="0.2">
      <c r="B9" s="207" t="s">
        <v>72</v>
      </c>
      <c r="C9" s="205" t="str">
        <f>IF(ISNUMBER(C7), 189.3*12, "")</f>
        <v/>
      </c>
      <c r="D9" s="205" t="str">
        <f>IF(ISNUMBER(D7), 189.3*12, "")</f>
        <v/>
      </c>
      <c r="E9" s="205" t="str">
        <f>IF(ISNUMBER(E7), 189.3*12, "")</f>
        <v/>
      </c>
      <c r="F9" s="205" t="str">
        <f>IF(ISNUMBER(F7), 189.3*12, "")</f>
        <v/>
      </c>
    </row>
    <row r="10" spans="2:6" ht="18" customHeight="1" x14ac:dyDescent="0.2">
      <c r="B10" s="207" t="s">
        <v>105</v>
      </c>
      <c r="C10" s="199"/>
      <c r="D10" s="199"/>
      <c r="E10" s="199"/>
      <c r="F10" s="199"/>
    </row>
    <row r="11" spans="2:6" ht="18" customHeight="1" x14ac:dyDescent="0.2">
      <c r="B11" s="207" t="s">
        <v>73</v>
      </c>
      <c r="C11" s="205">
        <f>SUM(C7:C10)</f>
        <v>0</v>
      </c>
      <c r="D11" s="205">
        <f>SUM(D7:D10)</f>
        <v>0</v>
      </c>
      <c r="E11" s="205">
        <f>SUM(E7:E10)</f>
        <v>0</v>
      </c>
      <c r="F11" s="205">
        <f>SUM(F7:F10)</f>
        <v>0</v>
      </c>
    </row>
    <row r="12" spans="2:6" ht="18" customHeight="1" thickBot="1" x14ac:dyDescent="0.25">
      <c r="B12" s="208" t="s">
        <v>74</v>
      </c>
      <c r="C12" s="206">
        <f>SUM(C11/1642)</f>
        <v>0</v>
      </c>
      <c r="D12" s="206">
        <f>SUM(D11/1642)</f>
        <v>0</v>
      </c>
      <c r="E12" s="206">
        <f>SUM(E11/1642)</f>
        <v>0</v>
      </c>
      <c r="F12" s="206">
        <f>SUM(F11/1642)</f>
        <v>0</v>
      </c>
    </row>
    <row r="13" spans="2:6" ht="33.75" customHeight="1" x14ac:dyDescent="0.2">
      <c r="B13" s="225" t="s">
        <v>98</v>
      </c>
      <c r="C13" s="223"/>
      <c r="D13" s="223"/>
      <c r="E13" s="223"/>
      <c r="F13" s="223"/>
    </row>
    <row r="14" spans="2:6" ht="33" customHeight="1" x14ac:dyDescent="0.2">
      <c r="B14" s="224" t="s">
        <v>85</v>
      </c>
      <c r="C14" s="200"/>
      <c r="D14" s="200"/>
      <c r="E14" s="200"/>
      <c r="F14" s="200"/>
    </row>
    <row r="15" spans="2:6" ht="18" customHeight="1" x14ac:dyDescent="0.2">
      <c r="B15" s="207" t="s">
        <v>75</v>
      </c>
      <c r="C15" s="205">
        <f>SUM(C12*(C13+C14))</f>
        <v>0</v>
      </c>
      <c r="D15" s="205">
        <f t="shared" ref="D15:F15" si="0">SUM(D12*(D13+D14))</f>
        <v>0</v>
      </c>
      <c r="E15" s="205">
        <f t="shared" si="0"/>
        <v>0</v>
      </c>
      <c r="F15" s="205">
        <f t="shared" si="0"/>
        <v>0</v>
      </c>
    </row>
    <row r="16" spans="2:6" ht="18" customHeight="1" x14ac:dyDescent="0.2">
      <c r="B16" s="201"/>
    </row>
    <row r="17" spans="2:8" ht="18" customHeight="1" x14ac:dyDescent="0.2">
      <c r="B17" s="252" t="s">
        <v>76</v>
      </c>
      <c r="C17" s="253">
        <f>SUM(C15:F15)</f>
        <v>0</v>
      </c>
    </row>
    <row r="18" spans="2:8" ht="18" customHeight="1" x14ac:dyDescent="0.2">
      <c r="B18" s="252" t="s">
        <v>77</v>
      </c>
      <c r="C18" s="251">
        <f>C17*0.18</f>
        <v>0</v>
      </c>
    </row>
    <row r="19" spans="2:8" ht="18" customHeight="1" x14ac:dyDescent="0.2">
      <c r="B19" s="254" t="s">
        <v>86</v>
      </c>
      <c r="C19" s="253">
        <f>SUM(C13:F13)</f>
        <v>0</v>
      </c>
    </row>
    <row r="20" spans="2:8" ht="18" customHeight="1" x14ac:dyDescent="0.2">
      <c r="B20" s="254" t="s">
        <v>87</v>
      </c>
      <c r="C20" s="253">
        <f>SUM(C14:F14)</f>
        <v>0</v>
      </c>
    </row>
    <row r="21" spans="2:8" ht="18" customHeight="1" x14ac:dyDescent="0.2">
      <c r="B21" s="252" t="s">
        <v>88</v>
      </c>
      <c r="C21" s="253">
        <f>SUM(C13:F14)</f>
        <v>0</v>
      </c>
    </row>
    <row r="22" spans="2:8" ht="19.5" customHeight="1" x14ac:dyDescent="0.2">
      <c r="B22" s="254" t="s">
        <v>80</v>
      </c>
      <c r="C22" s="253">
        <f>IF(C21=0,0,(C17/C21))</f>
        <v>0</v>
      </c>
      <c r="H22" s="209"/>
    </row>
  </sheetData>
  <mergeCells count="2">
    <mergeCell ref="B2:D2"/>
    <mergeCell ref="C3:D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4"/>
  <sheetViews>
    <sheetView zoomScaleNormal="100" workbookViewId="0">
      <selection activeCell="B1" sqref="B1"/>
    </sheetView>
  </sheetViews>
  <sheetFormatPr defaultColWidth="8.85546875" defaultRowHeight="14.25" x14ac:dyDescent="0.2"/>
  <cols>
    <col min="1" max="1" width="8.85546875" style="198"/>
    <col min="2" max="2" width="35.140625" style="198" customWidth="1"/>
    <col min="3" max="5" width="14.5703125" style="198" bestFit="1" customWidth="1"/>
    <col min="6" max="6" width="14.5703125" style="198" customWidth="1"/>
    <col min="7" max="16384" width="8.85546875" style="198"/>
  </cols>
  <sheetData>
    <row r="1" spans="2:6" ht="24.75" x14ac:dyDescent="0.3">
      <c r="B1" s="299" t="s">
        <v>108</v>
      </c>
    </row>
    <row r="2" spans="2:6" ht="27" customHeight="1" thickBot="1" x14ac:dyDescent="0.25">
      <c r="B2" s="419" t="s">
        <v>102</v>
      </c>
      <c r="C2" s="420"/>
      <c r="D2" s="420"/>
      <c r="E2" s="202"/>
      <c r="F2" s="271"/>
    </row>
    <row r="3" spans="2:6" ht="18" customHeight="1" thickBot="1" x14ac:dyDescent="0.25">
      <c r="B3" s="203" t="s">
        <v>71</v>
      </c>
      <c r="C3" s="417"/>
      <c r="D3" s="418"/>
      <c r="E3" s="422"/>
      <c r="F3" s="423"/>
    </row>
    <row r="4" spans="2:6" ht="18" customHeight="1" thickBot="1" x14ac:dyDescent="0.25">
      <c r="B4" s="248"/>
      <c r="C4" s="272"/>
      <c r="D4" s="272"/>
      <c r="E4" s="272"/>
      <c r="F4" s="273"/>
    </row>
    <row r="5" spans="2:6" ht="18" customHeight="1" thickBot="1" x14ac:dyDescent="0.25">
      <c r="B5" s="293" t="s">
        <v>99</v>
      </c>
      <c r="C5" s="282"/>
      <c r="D5" s="282"/>
      <c r="E5" s="283"/>
      <c r="F5" s="284"/>
    </row>
    <row r="6" spans="2:6" ht="18" customHeight="1" thickBot="1" x14ac:dyDescent="0.25">
      <c r="B6" s="275"/>
      <c r="C6" s="269" t="s">
        <v>100</v>
      </c>
      <c r="D6" s="269" t="s">
        <v>100</v>
      </c>
      <c r="E6" s="269" t="s">
        <v>100</v>
      </c>
      <c r="F6" s="269" t="s">
        <v>100</v>
      </c>
    </row>
    <row r="7" spans="2:6" ht="18" customHeight="1" x14ac:dyDescent="0.2">
      <c r="B7" s="207" t="s">
        <v>101</v>
      </c>
      <c r="C7" s="200"/>
      <c r="D7" s="200"/>
      <c r="E7" s="200"/>
      <c r="F7" s="200"/>
    </row>
    <row r="8" spans="2:6" ht="18" customHeight="1" x14ac:dyDescent="0.2">
      <c r="B8" s="207" t="s">
        <v>78</v>
      </c>
      <c r="C8" s="205">
        <f>SUM(C7*1.95/100)</f>
        <v>0</v>
      </c>
      <c r="D8" s="205">
        <f>SUM(D7*1.95/100)</f>
        <v>0</v>
      </c>
      <c r="E8" s="205">
        <f>SUM(E7*1.95/100)</f>
        <v>0</v>
      </c>
      <c r="F8" s="205">
        <f>SUM(F7*1.95/100)</f>
        <v>0</v>
      </c>
    </row>
    <row r="9" spans="2:6" ht="18" customHeight="1" x14ac:dyDescent="0.2">
      <c r="B9" s="207" t="s">
        <v>72</v>
      </c>
      <c r="C9" s="205" t="str">
        <f>IF(ISNUMBER(C7), 189.3*12, "")</f>
        <v/>
      </c>
      <c r="D9" s="205" t="str">
        <f>IF(ISNUMBER(D7), 189.3*12, "")</f>
        <v/>
      </c>
      <c r="E9" s="205" t="str">
        <f>IF(ISNUMBER(E7), 189.3*12, "")</f>
        <v/>
      </c>
      <c r="F9" s="205" t="str">
        <f>IF(ISNUMBER(F7), 189.3*12, "")</f>
        <v/>
      </c>
    </row>
    <row r="10" spans="2:6" ht="18" customHeight="1" x14ac:dyDescent="0.2">
      <c r="B10" s="207" t="s">
        <v>105</v>
      </c>
      <c r="C10" s="199"/>
      <c r="D10" s="199"/>
      <c r="E10" s="199"/>
      <c r="F10" s="199"/>
    </row>
    <row r="11" spans="2:6" ht="18" customHeight="1" x14ac:dyDescent="0.2">
      <c r="B11" s="207" t="s">
        <v>73</v>
      </c>
      <c r="C11" s="205">
        <f>SUM(C7:C10)</f>
        <v>0</v>
      </c>
      <c r="D11" s="205">
        <f>SUM(D7:D10)</f>
        <v>0</v>
      </c>
      <c r="E11" s="205">
        <f>SUM(E7:E10)</f>
        <v>0</v>
      </c>
      <c r="F11" s="205">
        <f>SUM(F7:F10)</f>
        <v>0</v>
      </c>
    </row>
    <row r="12" spans="2:6" ht="18" customHeight="1" thickBot="1" x14ac:dyDescent="0.25">
      <c r="B12" s="208" t="s">
        <v>74</v>
      </c>
      <c r="C12" s="206">
        <f>SUM(C11/1642)</f>
        <v>0</v>
      </c>
      <c r="D12" s="206">
        <f>SUM(D11/1642)</f>
        <v>0</v>
      </c>
      <c r="E12" s="206">
        <f>SUM(E11/1642)</f>
        <v>0</v>
      </c>
      <c r="F12" s="206">
        <f>SUM(F11/1642)</f>
        <v>0</v>
      </c>
    </row>
    <row r="13" spans="2:6" ht="33" customHeight="1" x14ac:dyDescent="0.2">
      <c r="B13" s="225" t="s">
        <v>98</v>
      </c>
      <c r="C13" s="223"/>
      <c r="D13" s="223"/>
      <c r="E13" s="223"/>
      <c r="F13" s="223"/>
    </row>
    <row r="14" spans="2:6" ht="33.75" customHeight="1" x14ac:dyDescent="0.2">
      <c r="B14" s="224" t="s">
        <v>85</v>
      </c>
      <c r="C14" s="200"/>
      <c r="D14" s="200"/>
      <c r="E14" s="200"/>
      <c r="F14" s="200"/>
    </row>
    <row r="15" spans="2:6" ht="18" customHeight="1" x14ac:dyDescent="0.2">
      <c r="B15" s="207" t="s">
        <v>75</v>
      </c>
      <c r="C15" s="205">
        <f>SUM(C12*(C13+C14))</f>
        <v>0</v>
      </c>
      <c r="D15" s="205">
        <f t="shared" ref="D15:F15" si="0">SUM(D12*(D13+D14))</f>
        <v>0</v>
      </c>
      <c r="E15" s="205">
        <f t="shared" si="0"/>
        <v>0</v>
      </c>
      <c r="F15" s="205">
        <f t="shared" si="0"/>
        <v>0</v>
      </c>
    </row>
    <row r="16" spans="2:6" ht="16.5" customHeight="1" x14ac:dyDescent="0.2">
      <c r="B16" s="201"/>
    </row>
    <row r="17" spans="2:3" ht="18" customHeight="1" x14ac:dyDescent="0.2">
      <c r="B17" s="252" t="s">
        <v>76</v>
      </c>
      <c r="C17" s="253">
        <f>SUM(C15:F15)</f>
        <v>0</v>
      </c>
    </row>
    <row r="18" spans="2:3" ht="18" customHeight="1" x14ac:dyDescent="0.2">
      <c r="B18" s="252" t="s">
        <v>77</v>
      </c>
      <c r="C18" s="251">
        <f>C17*0.18</f>
        <v>0</v>
      </c>
    </row>
    <row r="19" spans="2:3" ht="18" customHeight="1" x14ac:dyDescent="0.2">
      <c r="B19" s="254" t="s">
        <v>86</v>
      </c>
      <c r="C19" s="253">
        <f>SUM(C13:F13)</f>
        <v>0</v>
      </c>
    </row>
    <row r="20" spans="2:3" ht="18" customHeight="1" x14ac:dyDescent="0.2">
      <c r="B20" s="254" t="s">
        <v>87</v>
      </c>
      <c r="C20" s="253">
        <f>SUM(C14:F14)</f>
        <v>0</v>
      </c>
    </row>
    <row r="21" spans="2:3" ht="18" customHeight="1" x14ac:dyDescent="0.2">
      <c r="B21" s="252" t="s">
        <v>88</v>
      </c>
      <c r="C21" s="253">
        <f>SUM(C13:F14)</f>
        <v>0</v>
      </c>
    </row>
    <row r="22" spans="2:3" ht="18" customHeight="1" x14ac:dyDescent="0.2">
      <c r="B22" s="254" t="s">
        <v>80</v>
      </c>
      <c r="C22" s="253">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24"/>
  <sheetViews>
    <sheetView zoomScaleNormal="100" workbookViewId="0">
      <selection activeCell="B1" sqref="B1"/>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1" spans="2:6" ht="24.75" x14ac:dyDescent="0.3">
      <c r="B1" s="299" t="s">
        <v>108</v>
      </c>
    </row>
    <row r="2" spans="2:6" ht="27" customHeight="1" thickBot="1" x14ac:dyDescent="0.25">
      <c r="B2" s="421" t="s">
        <v>102</v>
      </c>
      <c r="C2" s="420"/>
      <c r="D2" s="420"/>
      <c r="E2" s="202"/>
      <c r="F2" s="271"/>
    </row>
    <row r="3" spans="2:6" ht="18" customHeight="1" thickBot="1" x14ac:dyDescent="0.25">
      <c r="B3" s="276" t="s">
        <v>71</v>
      </c>
      <c r="C3" s="417"/>
      <c r="D3" s="418"/>
      <c r="E3" s="422"/>
      <c r="F3" s="423"/>
    </row>
    <row r="4" spans="2:6" ht="18" customHeight="1" thickBot="1" x14ac:dyDescent="0.25">
      <c r="B4" s="248"/>
      <c r="C4" s="266"/>
      <c r="D4" s="266"/>
      <c r="E4" s="268"/>
      <c r="F4" s="278"/>
    </row>
    <row r="5" spans="2:6" ht="18" customHeight="1" thickBot="1" x14ac:dyDescent="0.25">
      <c r="B5" s="281" t="s">
        <v>99</v>
      </c>
      <c r="C5" s="282"/>
      <c r="D5" s="282"/>
      <c r="E5" s="283"/>
      <c r="F5" s="284"/>
    </row>
    <row r="6" spans="2:6" ht="18" customHeight="1" thickBot="1" x14ac:dyDescent="0.25">
      <c r="B6" s="277"/>
      <c r="C6" s="279" t="s">
        <v>100</v>
      </c>
      <c r="D6" s="269" t="s">
        <v>100</v>
      </c>
      <c r="E6" s="269" t="s">
        <v>100</v>
      </c>
      <c r="F6" s="280" t="s">
        <v>100</v>
      </c>
    </row>
    <row r="7" spans="2:6" ht="18" customHeight="1" x14ac:dyDescent="0.2">
      <c r="B7" s="207" t="s">
        <v>101</v>
      </c>
      <c r="C7" s="200"/>
      <c r="D7" s="200"/>
      <c r="E7" s="200"/>
      <c r="F7" s="200"/>
    </row>
    <row r="8" spans="2:6" ht="18" customHeight="1" x14ac:dyDescent="0.2">
      <c r="B8" s="207" t="s">
        <v>78</v>
      </c>
      <c r="C8" s="205">
        <f>SUM(C7*1.95/100)</f>
        <v>0</v>
      </c>
      <c r="D8" s="205">
        <f>SUM(D7*1.95/100)</f>
        <v>0</v>
      </c>
      <c r="E8" s="205">
        <f>SUM(E7*1.95/100)</f>
        <v>0</v>
      </c>
      <c r="F8" s="205">
        <f>SUM(F7*1.95/100)</f>
        <v>0</v>
      </c>
    </row>
    <row r="9" spans="2:6" ht="18" customHeight="1" x14ac:dyDescent="0.2">
      <c r="B9" s="207" t="s">
        <v>72</v>
      </c>
      <c r="C9" s="205" t="str">
        <f>IF(ISNUMBER(C7), 189.3*12, "")</f>
        <v/>
      </c>
      <c r="D9" s="205" t="str">
        <f>IF(ISNUMBER(D7), 189.3*12, "")</f>
        <v/>
      </c>
      <c r="E9" s="205" t="str">
        <f>IF(ISNUMBER(E7), 189.3*12, "")</f>
        <v/>
      </c>
      <c r="F9" s="205" t="str">
        <f>IF(ISNUMBER(F7), 189.3*12, "")</f>
        <v/>
      </c>
    </row>
    <row r="10" spans="2:6" ht="18" customHeight="1" x14ac:dyDescent="0.2">
      <c r="B10" s="207" t="s">
        <v>105</v>
      </c>
      <c r="C10" s="199"/>
      <c r="D10" s="199"/>
      <c r="E10" s="199"/>
      <c r="F10" s="199"/>
    </row>
    <row r="11" spans="2:6" ht="18" customHeight="1" x14ac:dyDescent="0.2">
      <c r="B11" s="207" t="s">
        <v>73</v>
      </c>
      <c r="C11" s="205">
        <f>SUM(C7:C10)</f>
        <v>0</v>
      </c>
      <c r="D11" s="205">
        <f>SUM(D7:D10)</f>
        <v>0</v>
      </c>
      <c r="E11" s="205">
        <f>SUM(E7:E10)</f>
        <v>0</v>
      </c>
      <c r="F11" s="205">
        <f>SUM(F7:F10)</f>
        <v>0</v>
      </c>
    </row>
    <row r="12" spans="2:6" ht="18" customHeight="1" thickBot="1" x14ac:dyDescent="0.25">
      <c r="B12" s="208" t="s">
        <v>74</v>
      </c>
      <c r="C12" s="206">
        <f>SUM(C11/1642)</f>
        <v>0</v>
      </c>
      <c r="D12" s="206">
        <f>SUM(D11/1642)</f>
        <v>0</v>
      </c>
      <c r="E12" s="206">
        <f>SUM(E11/1642)</f>
        <v>0</v>
      </c>
      <c r="F12" s="206">
        <f>SUM(F11/1642)</f>
        <v>0</v>
      </c>
    </row>
    <row r="13" spans="2:6" ht="32.25" customHeight="1" x14ac:dyDescent="0.2">
      <c r="B13" s="225" t="s">
        <v>98</v>
      </c>
      <c r="C13" s="223"/>
      <c r="D13" s="223"/>
      <c r="E13" s="223"/>
      <c r="F13" s="223"/>
    </row>
    <row r="14" spans="2:6" ht="35.25" customHeight="1" x14ac:dyDescent="0.2">
      <c r="B14" s="224" t="s">
        <v>85</v>
      </c>
      <c r="C14" s="200"/>
      <c r="D14" s="200"/>
      <c r="E14" s="200"/>
      <c r="F14" s="200"/>
    </row>
    <row r="15" spans="2:6" ht="18.75" customHeight="1" x14ac:dyDescent="0.2">
      <c r="B15" s="207" t="s">
        <v>75</v>
      </c>
      <c r="C15" s="205">
        <f>SUM(C12*(C13+C14))</f>
        <v>0</v>
      </c>
      <c r="D15" s="205">
        <f t="shared" ref="D15:F15" si="0">SUM(D12*(D13+D14))</f>
        <v>0</v>
      </c>
      <c r="E15" s="205">
        <f t="shared" si="0"/>
        <v>0</v>
      </c>
      <c r="F15" s="205">
        <f t="shared" si="0"/>
        <v>0</v>
      </c>
    </row>
    <row r="16" spans="2:6" ht="20.25" customHeight="1" x14ac:dyDescent="0.2">
      <c r="B16" s="201"/>
    </row>
    <row r="17" spans="2:3" ht="18" customHeight="1" x14ac:dyDescent="0.2">
      <c r="B17" s="252" t="s">
        <v>76</v>
      </c>
      <c r="C17" s="253">
        <f>SUM(C15:F15)</f>
        <v>0</v>
      </c>
    </row>
    <row r="18" spans="2:3" ht="18" customHeight="1" x14ac:dyDescent="0.2">
      <c r="B18" s="252" t="s">
        <v>77</v>
      </c>
      <c r="C18" s="251">
        <f>C17*0.18</f>
        <v>0</v>
      </c>
    </row>
    <row r="19" spans="2:3" ht="18" customHeight="1" x14ac:dyDescent="0.2">
      <c r="B19" s="254" t="s">
        <v>86</v>
      </c>
      <c r="C19" s="253">
        <f>SUM(C13:F13)</f>
        <v>0</v>
      </c>
    </row>
    <row r="20" spans="2:3" ht="18" customHeight="1" x14ac:dyDescent="0.2">
      <c r="B20" s="254" t="s">
        <v>87</v>
      </c>
      <c r="C20" s="253">
        <f>SUM(C14:F14)</f>
        <v>0</v>
      </c>
    </row>
    <row r="21" spans="2:3" ht="18" customHeight="1" x14ac:dyDescent="0.2">
      <c r="B21" s="252" t="s">
        <v>88</v>
      </c>
      <c r="C21" s="253">
        <f>SUM(C13:F14)</f>
        <v>0</v>
      </c>
    </row>
    <row r="22" spans="2:3" ht="18" customHeight="1" x14ac:dyDescent="0.2">
      <c r="B22" s="254" t="s">
        <v>80</v>
      </c>
      <c r="C22" s="253">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2025-05-08T07:21:04Z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