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631608\"/>
    </mc:Choice>
  </mc:AlternateContent>
  <xr:revisionPtr revIDLastSave="0" documentId="13_ncr:1_{0EFF1F7C-3ADA-4B1C-84AC-D449D780D9C8}"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Ledelsespåtegning" sheetId="28" r:id="rId5"/>
    <sheet name="Udregning af timeløn Medarb.1" sheetId="6" r:id="rId6"/>
    <sheet name="Udregning af timeløn Medarb.2" sheetId="24" r:id="rId7"/>
    <sheet name="Udregning af timeløn Medarb.3" sheetId="23" r:id="rId8"/>
    <sheet name="Udregning af timeløn Medarb.4" sheetId="25" r:id="rId9"/>
    <sheet name="Udregning af timeløn Medarb.5" sheetId="26" r:id="rId10"/>
    <sheet name="Udregning af timeløn Medarb.6" sheetId="27"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27" l="1"/>
  <c r="H10" i="27"/>
  <c r="E10" i="27"/>
  <c r="E11" i="27"/>
  <c r="C7" i="27"/>
  <c r="C10" i="27"/>
  <c r="C11" i="27" l="1"/>
  <c r="D10" i="27"/>
  <c r="F10" i="27"/>
  <c r="G10" i="27"/>
  <c r="I10" i="27"/>
  <c r="J10" i="27"/>
  <c r="K10" i="27"/>
  <c r="L10" i="27"/>
  <c r="M10" i="27"/>
  <c r="N10" i="27"/>
  <c r="O10" i="27"/>
  <c r="P10" i="27"/>
  <c r="Q10" i="27"/>
  <c r="R10" i="27"/>
  <c r="T10" i="27"/>
  <c r="U10" i="27"/>
  <c r="V10" i="27"/>
  <c r="W10" i="27"/>
  <c r="X10" i="27"/>
  <c r="Y10" i="27"/>
  <c r="Z10" i="27"/>
  <c r="AA10" i="27"/>
  <c r="AB10" i="27"/>
  <c r="AC10" i="27"/>
  <c r="AD10" i="27"/>
  <c r="AE10" i="27"/>
  <c r="AF10" i="27"/>
  <c r="AG10" i="27"/>
  <c r="AH10" i="27"/>
  <c r="AI10" i="27"/>
  <c r="AJ10" i="27"/>
  <c r="AK10" i="27"/>
  <c r="AL10" i="27"/>
  <c r="AL7" i="27"/>
  <c r="D7" i="27"/>
  <c r="E7" i="27"/>
  <c r="F7" i="27"/>
  <c r="G7" i="27"/>
  <c r="H7" i="27"/>
  <c r="I7" i="27"/>
  <c r="J7" i="27"/>
  <c r="K7" i="27"/>
  <c r="L7" i="27"/>
  <c r="M7" i="27"/>
  <c r="N7" i="27"/>
  <c r="O7" i="27"/>
  <c r="P7" i="27"/>
  <c r="Q7" i="27"/>
  <c r="R7" i="27"/>
  <c r="S7" i="27"/>
  <c r="T7" i="27"/>
  <c r="U7" i="27"/>
  <c r="V7" i="27"/>
  <c r="W7" i="27"/>
  <c r="X7" i="27"/>
  <c r="Y7" i="27"/>
  <c r="Z7" i="27"/>
  <c r="AA7" i="27"/>
  <c r="AB7" i="27"/>
  <c r="AC7" i="27"/>
  <c r="AD7" i="27"/>
  <c r="AE7" i="27"/>
  <c r="AF7" i="27"/>
  <c r="AG7" i="27"/>
  <c r="AH7" i="27"/>
  <c r="AI7" i="27"/>
  <c r="AJ7" i="27"/>
  <c r="AK7" i="27"/>
  <c r="C10" i="26"/>
  <c r="C11" i="26" s="1"/>
  <c r="AK10" i="26"/>
  <c r="D10" i="26"/>
  <c r="E10" i="26"/>
  <c r="F10" i="26"/>
  <c r="G10" i="26"/>
  <c r="H10" i="26"/>
  <c r="I10" i="26"/>
  <c r="J10" i="26"/>
  <c r="K10" i="26"/>
  <c r="L10" i="26"/>
  <c r="M10" i="26"/>
  <c r="N10" i="26"/>
  <c r="O10" i="26"/>
  <c r="P10" i="26"/>
  <c r="Q10" i="26"/>
  <c r="R10" i="26"/>
  <c r="S10" i="26"/>
  <c r="T10" i="26"/>
  <c r="U10" i="26"/>
  <c r="V10" i="26"/>
  <c r="W10" i="26"/>
  <c r="X10" i="26"/>
  <c r="Y10" i="26"/>
  <c r="Z10" i="26"/>
  <c r="AA10" i="26"/>
  <c r="AB10" i="26"/>
  <c r="AC10" i="26"/>
  <c r="AD10" i="26"/>
  <c r="AE10" i="26"/>
  <c r="AF10" i="26"/>
  <c r="AG10" i="26"/>
  <c r="AH10" i="26"/>
  <c r="AI10" i="26"/>
  <c r="AJ10" i="26"/>
  <c r="AL10" i="26"/>
  <c r="D7" i="26"/>
  <c r="E7" i="26"/>
  <c r="F7" i="26"/>
  <c r="G7" i="26"/>
  <c r="H7" i="26"/>
  <c r="I7" i="26"/>
  <c r="J7" i="26"/>
  <c r="K7" i="26"/>
  <c r="L7" i="26"/>
  <c r="M7" i="26"/>
  <c r="N7" i="26"/>
  <c r="O7" i="26"/>
  <c r="P7" i="26"/>
  <c r="Q7" i="26"/>
  <c r="R7" i="26"/>
  <c r="S7" i="26"/>
  <c r="T7" i="26"/>
  <c r="U7" i="26"/>
  <c r="V7" i="26"/>
  <c r="W7" i="26"/>
  <c r="X7" i="26"/>
  <c r="Y7" i="26"/>
  <c r="Z7" i="26"/>
  <c r="AA7" i="26"/>
  <c r="AB7" i="26"/>
  <c r="AC7" i="26"/>
  <c r="AD7" i="26"/>
  <c r="AE7" i="26"/>
  <c r="AF7" i="26"/>
  <c r="AG7" i="26"/>
  <c r="AH7" i="26"/>
  <c r="AI7" i="26"/>
  <c r="AJ7" i="26"/>
  <c r="AK7" i="26"/>
  <c r="AL7" i="26"/>
  <c r="C7" i="26"/>
  <c r="AL10" i="25"/>
  <c r="D10" i="25"/>
  <c r="E10" i="25"/>
  <c r="F10" i="25"/>
  <c r="G10" i="25"/>
  <c r="H10" i="25"/>
  <c r="I10" i="25"/>
  <c r="J10" i="25"/>
  <c r="K10" i="25"/>
  <c r="L10" i="25"/>
  <c r="M10" i="25"/>
  <c r="N10" i="25"/>
  <c r="O10" i="25"/>
  <c r="P10" i="25"/>
  <c r="Q10" i="25"/>
  <c r="R10" i="25"/>
  <c r="S10" i="25"/>
  <c r="T10" i="25"/>
  <c r="U10" i="25"/>
  <c r="V10" i="25"/>
  <c r="W10" i="25"/>
  <c r="X10" i="25"/>
  <c r="Y10" i="25"/>
  <c r="Z10" i="25"/>
  <c r="AA10" i="25"/>
  <c r="AB10" i="25"/>
  <c r="AC10" i="25"/>
  <c r="AD10" i="25"/>
  <c r="AE10" i="25"/>
  <c r="AF10" i="25"/>
  <c r="AG10" i="25"/>
  <c r="AH10" i="25"/>
  <c r="AI10" i="25"/>
  <c r="AJ10" i="25"/>
  <c r="AK10" i="25"/>
  <c r="C10" i="25"/>
  <c r="D7" i="25"/>
  <c r="E7" i="25"/>
  <c r="F7" i="25"/>
  <c r="G7" i="25"/>
  <c r="H7" i="25"/>
  <c r="I7" i="25"/>
  <c r="J7" i="25"/>
  <c r="K7" i="25"/>
  <c r="L7" i="25"/>
  <c r="M7" i="25"/>
  <c r="N7" i="25"/>
  <c r="O7" i="25"/>
  <c r="P7" i="25"/>
  <c r="Q7" i="25"/>
  <c r="R7" i="25"/>
  <c r="S7" i="25"/>
  <c r="T7" i="25"/>
  <c r="U7" i="25"/>
  <c r="V7" i="25"/>
  <c r="W7" i="25"/>
  <c r="X7" i="25"/>
  <c r="Y7" i="25"/>
  <c r="Z7" i="25"/>
  <c r="AA7" i="25"/>
  <c r="AB7" i="25"/>
  <c r="AC7" i="25"/>
  <c r="AD7" i="25"/>
  <c r="AE7" i="25"/>
  <c r="AF7" i="25"/>
  <c r="AG7" i="25"/>
  <c r="AH7" i="25"/>
  <c r="AI7" i="25"/>
  <c r="AJ7" i="25"/>
  <c r="AK7" i="25"/>
  <c r="AL7" i="25"/>
  <c r="C7" i="25"/>
  <c r="AL10" i="23"/>
  <c r="D10" i="23"/>
  <c r="E10" i="23"/>
  <c r="F10" i="23"/>
  <c r="G10" i="23"/>
  <c r="H10" i="23"/>
  <c r="I10" i="23"/>
  <c r="J10" i="23"/>
  <c r="K10" i="23"/>
  <c r="L10" i="23"/>
  <c r="M10" i="23"/>
  <c r="N10" i="23"/>
  <c r="O10" i="23"/>
  <c r="P10" i="23"/>
  <c r="Q10" i="23"/>
  <c r="R10" i="23"/>
  <c r="S10" i="23"/>
  <c r="T10" i="23"/>
  <c r="U10" i="23"/>
  <c r="V10" i="23"/>
  <c r="W10" i="23"/>
  <c r="X10" i="23"/>
  <c r="Y10" i="23"/>
  <c r="Z10" i="23"/>
  <c r="AA10" i="23"/>
  <c r="AB10" i="23"/>
  <c r="AC10" i="23"/>
  <c r="AD10" i="23"/>
  <c r="AE10" i="23"/>
  <c r="AF10" i="23"/>
  <c r="AG10" i="23"/>
  <c r="AH10" i="23"/>
  <c r="AI10" i="23"/>
  <c r="AJ10" i="23"/>
  <c r="AK10" i="23"/>
  <c r="C10" i="23"/>
  <c r="C8" i="23"/>
  <c r="E7" i="23"/>
  <c r="F7" i="23"/>
  <c r="G7" i="23"/>
  <c r="H7" i="23"/>
  <c r="I7" i="23"/>
  <c r="J7" i="23"/>
  <c r="K7" i="23"/>
  <c r="L7" i="23"/>
  <c r="M7" i="23"/>
  <c r="N7" i="23"/>
  <c r="O7" i="23"/>
  <c r="P7" i="23"/>
  <c r="Q7" i="23"/>
  <c r="R7" i="23"/>
  <c r="S7" i="23"/>
  <c r="T7" i="23"/>
  <c r="U7" i="23"/>
  <c r="V7" i="23"/>
  <c r="W7" i="23"/>
  <c r="X7" i="23"/>
  <c r="Y7" i="23"/>
  <c r="Z7" i="23"/>
  <c r="AA7" i="23"/>
  <c r="AB7" i="23"/>
  <c r="AC7" i="23"/>
  <c r="AD7" i="23"/>
  <c r="AE7" i="23"/>
  <c r="AF7" i="23"/>
  <c r="AG7" i="23"/>
  <c r="AH7" i="23"/>
  <c r="AI7" i="23"/>
  <c r="AJ7" i="23"/>
  <c r="AK7" i="23"/>
  <c r="AL7" i="23"/>
  <c r="D7" i="23"/>
  <c r="C7" i="23"/>
  <c r="C14" i="24" l="1"/>
  <c r="AL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C10" i="6"/>
  <c r="C11" i="24"/>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24"/>
  <c r="C10" i="24"/>
  <c r="C8" i="24"/>
  <c r="AL7"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C7" i="24"/>
  <c r="C8" i="6"/>
  <c r="AL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C7" i="6"/>
  <c r="AL8" i="23" l="1"/>
  <c r="C20" i="24"/>
  <c r="C21" i="24" s="1"/>
  <c r="C19" i="24"/>
  <c r="C18" i="24"/>
  <c r="AL8" i="24"/>
  <c r="C20" i="6"/>
  <c r="C21" i="6" s="1"/>
  <c r="C19" i="6"/>
  <c r="C18" i="6"/>
  <c r="C11" i="6" l="1"/>
  <c r="C14" i="6" s="1"/>
  <c r="AL11" i="23"/>
  <c r="C20" i="27" l="1"/>
  <c r="C21" i="27" s="1"/>
  <c r="C19" i="27"/>
  <c r="C18" i="27"/>
  <c r="D8" i="27"/>
  <c r="E8" i="27"/>
  <c r="F8" i="27"/>
  <c r="G8" i="27"/>
  <c r="H8" i="27"/>
  <c r="I8" i="27"/>
  <c r="J8" i="27"/>
  <c r="K8" i="27"/>
  <c r="L8" i="27"/>
  <c r="M8" i="27"/>
  <c r="N8" i="27"/>
  <c r="O8" i="27"/>
  <c r="P8" i="27"/>
  <c r="Q8" i="27"/>
  <c r="R8" i="27"/>
  <c r="S8" i="27"/>
  <c r="T8" i="27"/>
  <c r="U8" i="27"/>
  <c r="V8" i="27"/>
  <c r="W8" i="27"/>
  <c r="X8" i="27"/>
  <c r="Y8" i="27"/>
  <c r="Z8" i="27"/>
  <c r="AA8" i="27"/>
  <c r="AB8" i="27"/>
  <c r="AC8" i="27"/>
  <c r="AD8" i="27"/>
  <c r="AE8" i="27"/>
  <c r="AF8" i="27"/>
  <c r="AG8" i="27"/>
  <c r="AH8" i="27"/>
  <c r="AI8" i="27"/>
  <c r="AJ8" i="27"/>
  <c r="AK8" i="27"/>
  <c r="AL8" i="27"/>
  <c r="C8" i="27"/>
  <c r="AL11" i="27"/>
  <c r="AL14" i="27" s="1"/>
  <c r="Q11" i="27"/>
  <c r="Q14" i="27" s="1"/>
  <c r="S11" i="27"/>
  <c r="S14" i="27" s="1"/>
  <c r="AG11" i="27"/>
  <c r="AG14" i="27" s="1"/>
  <c r="AI11" i="27"/>
  <c r="AI14" i="27" s="1"/>
  <c r="AK11" i="27"/>
  <c r="AK14" i="27" s="1"/>
  <c r="C20" i="26"/>
  <c r="C21" i="26" s="1"/>
  <c r="C19" i="26"/>
  <c r="C18" i="26"/>
  <c r="AL8" i="26"/>
  <c r="D8" i="26"/>
  <c r="E8" i="26"/>
  <c r="F8" i="26"/>
  <c r="G8" i="26"/>
  <c r="G11" i="26" s="1"/>
  <c r="G14" i="26" s="1"/>
  <c r="H8" i="26"/>
  <c r="I8" i="26"/>
  <c r="J8" i="26"/>
  <c r="J11" i="26" s="1"/>
  <c r="J14" i="26" s="1"/>
  <c r="K8" i="26"/>
  <c r="K11" i="26" s="1"/>
  <c r="K14" i="26" s="1"/>
  <c r="L8" i="26"/>
  <c r="L11" i="26" s="1"/>
  <c r="L14" i="26" s="1"/>
  <c r="M8" i="26"/>
  <c r="N8" i="26"/>
  <c r="O8" i="26"/>
  <c r="P8" i="26"/>
  <c r="Q8" i="26"/>
  <c r="R8" i="26"/>
  <c r="S8" i="26"/>
  <c r="T8" i="26"/>
  <c r="T11" i="26" s="1"/>
  <c r="T14" i="26" s="1"/>
  <c r="U8" i="26"/>
  <c r="V8" i="26"/>
  <c r="W8" i="26"/>
  <c r="W11" i="26" s="1"/>
  <c r="W14" i="26" s="1"/>
  <c r="X8" i="26"/>
  <c r="X11" i="26" s="1"/>
  <c r="X14" i="26" s="1"/>
  <c r="Y8" i="26"/>
  <c r="Z8" i="26"/>
  <c r="Z11" i="26" s="1"/>
  <c r="Z14" i="26" s="1"/>
  <c r="AA8" i="26"/>
  <c r="AA11" i="26" s="1"/>
  <c r="AA14" i="26" s="1"/>
  <c r="AB8" i="26"/>
  <c r="AB11" i="26" s="1"/>
  <c r="AB14" i="26" s="1"/>
  <c r="AC8" i="26"/>
  <c r="AC11" i="26" s="1"/>
  <c r="AC14" i="26" s="1"/>
  <c r="AD8" i="26"/>
  <c r="AE8" i="26"/>
  <c r="AF8" i="26"/>
  <c r="AG8" i="26"/>
  <c r="AH8" i="26"/>
  <c r="AI8" i="26"/>
  <c r="AJ8" i="26"/>
  <c r="AJ11" i="26" s="1"/>
  <c r="AJ14" i="26" s="1"/>
  <c r="AK8" i="26"/>
  <c r="C8" i="26"/>
  <c r="D11" i="26"/>
  <c r="D14" i="26" s="1"/>
  <c r="H11" i="26"/>
  <c r="H14" i="26" s="1"/>
  <c r="C20" i="23"/>
  <c r="C21" i="23" s="1"/>
  <c r="C19" i="23"/>
  <c r="C18" i="23"/>
  <c r="C20" i="25"/>
  <c r="C21" i="25" s="1"/>
  <c r="C19" i="25"/>
  <c r="C18" i="25"/>
  <c r="C8" i="25"/>
  <c r="D8" i="25"/>
  <c r="E8" i="25"/>
  <c r="F8" i="25"/>
  <c r="G8" i="25"/>
  <c r="H8" i="25"/>
  <c r="I8" i="25"/>
  <c r="J8" i="25"/>
  <c r="K8" i="25"/>
  <c r="L8" i="25"/>
  <c r="L11" i="25" s="1"/>
  <c r="L14" i="25" s="1"/>
  <c r="M8" i="25"/>
  <c r="N8" i="25"/>
  <c r="O8" i="25"/>
  <c r="P8" i="25"/>
  <c r="Q8" i="25"/>
  <c r="R8" i="25"/>
  <c r="S8" i="25"/>
  <c r="T8" i="25"/>
  <c r="U8" i="25"/>
  <c r="V8" i="25"/>
  <c r="W8" i="25"/>
  <c r="X8" i="25"/>
  <c r="Y8" i="25"/>
  <c r="Z8" i="25"/>
  <c r="AA8" i="25"/>
  <c r="AB8" i="25"/>
  <c r="AB11" i="25" s="1"/>
  <c r="AB14" i="25" s="1"/>
  <c r="AC8" i="25"/>
  <c r="AD8" i="25"/>
  <c r="AE8" i="25"/>
  <c r="AF8" i="25"/>
  <c r="AG8" i="25"/>
  <c r="AH8" i="25"/>
  <c r="AI8" i="25"/>
  <c r="AI11" i="25" s="1"/>
  <c r="AI14" i="25" s="1"/>
  <c r="AJ8" i="25"/>
  <c r="AK8" i="25"/>
  <c r="AL8" i="25"/>
  <c r="AL11" i="25"/>
  <c r="AL14" i="25" s="1"/>
  <c r="F11" i="25"/>
  <c r="F14" i="25" s="1"/>
  <c r="G11" i="25"/>
  <c r="G14" i="25" s="1"/>
  <c r="I11" i="25"/>
  <c r="I14" i="25" s="1"/>
  <c r="J11" i="25"/>
  <c r="J14" i="25" s="1"/>
  <c r="S11" i="25"/>
  <c r="S14" i="25" s="1"/>
  <c r="W11" i="25"/>
  <c r="W14" i="25" s="1"/>
  <c r="Y11" i="25"/>
  <c r="Y14" i="25" s="1"/>
  <c r="Z11" i="25"/>
  <c r="Z14" i="25" s="1"/>
  <c r="D8" i="23"/>
  <c r="E8" i="23"/>
  <c r="F8" i="23"/>
  <c r="G8" i="23"/>
  <c r="H8" i="23"/>
  <c r="I8" i="23"/>
  <c r="J8" i="23"/>
  <c r="J11" i="23" s="1"/>
  <c r="J14" i="23" s="1"/>
  <c r="K8" i="23"/>
  <c r="L8" i="23"/>
  <c r="M8" i="23"/>
  <c r="N8" i="23"/>
  <c r="O8" i="23"/>
  <c r="P8" i="23"/>
  <c r="Q8" i="23"/>
  <c r="R8" i="23"/>
  <c r="S8" i="23"/>
  <c r="T8" i="23"/>
  <c r="U8" i="23"/>
  <c r="V8" i="23"/>
  <c r="W8" i="23"/>
  <c r="W11" i="23" s="1"/>
  <c r="W14" i="23" s="1"/>
  <c r="X8" i="23"/>
  <c r="Y8" i="23"/>
  <c r="Y11" i="23" s="1"/>
  <c r="Y14" i="23" s="1"/>
  <c r="Z8" i="23"/>
  <c r="AA8" i="23"/>
  <c r="AB8" i="23"/>
  <c r="AC8" i="23"/>
  <c r="AD8" i="23"/>
  <c r="AE8" i="23"/>
  <c r="AF8" i="23"/>
  <c r="AG8" i="23"/>
  <c r="AH8" i="23"/>
  <c r="AI8" i="23"/>
  <c r="AJ8" i="23"/>
  <c r="AK8" i="23"/>
  <c r="AL14" i="23"/>
  <c r="G11" i="23"/>
  <c r="G14" i="23" s="1"/>
  <c r="D8" i="24"/>
  <c r="E8" i="24"/>
  <c r="F8" i="24"/>
  <c r="F11" i="24" s="1"/>
  <c r="F14" i="24" s="1"/>
  <c r="G8" i="24"/>
  <c r="H8" i="24"/>
  <c r="H11" i="24" s="1"/>
  <c r="H14" i="24" s="1"/>
  <c r="I8" i="24"/>
  <c r="J8" i="24"/>
  <c r="K8" i="24"/>
  <c r="L8" i="24"/>
  <c r="M8" i="24"/>
  <c r="N8" i="24"/>
  <c r="O8" i="24"/>
  <c r="P8" i="24"/>
  <c r="Q8" i="24"/>
  <c r="Q11" i="24" s="1"/>
  <c r="Q14" i="24" s="1"/>
  <c r="R8" i="24"/>
  <c r="S8" i="24"/>
  <c r="T8" i="24"/>
  <c r="U8" i="24"/>
  <c r="V8" i="24"/>
  <c r="W8" i="24"/>
  <c r="X8" i="24"/>
  <c r="Y8" i="24"/>
  <c r="Y11" i="24" s="1"/>
  <c r="Y14" i="24" s="1"/>
  <c r="Z8" i="24"/>
  <c r="AA8" i="24"/>
  <c r="AB8" i="24"/>
  <c r="AC8" i="24"/>
  <c r="AD8" i="24"/>
  <c r="AE8" i="24"/>
  <c r="AF8" i="24"/>
  <c r="AG8" i="24"/>
  <c r="AG11" i="24" s="1"/>
  <c r="AG14" i="24" s="1"/>
  <c r="AH8" i="24"/>
  <c r="AI8" i="24"/>
  <c r="AJ8" i="24"/>
  <c r="AK8" i="24"/>
  <c r="O11" i="27" l="1"/>
  <c r="O14" i="27" s="1"/>
  <c r="V11" i="27"/>
  <c r="V14" i="27" s="1"/>
  <c r="F11" i="27"/>
  <c r="F14" i="27" s="1"/>
  <c r="U11" i="27"/>
  <c r="U14" i="27" s="1"/>
  <c r="E14" i="27"/>
  <c r="AE11" i="27"/>
  <c r="AE14" i="27" s="1"/>
  <c r="X11" i="27"/>
  <c r="X14" i="27" s="1"/>
  <c r="H11" i="27"/>
  <c r="H14" i="27" s="1"/>
  <c r="W11" i="27"/>
  <c r="W14" i="27" s="1"/>
  <c r="G11" i="27"/>
  <c r="G14" i="27" s="1"/>
  <c r="Z11" i="23"/>
  <c r="Z14" i="23" s="1"/>
  <c r="I11" i="23"/>
  <c r="I14" i="23" s="1"/>
  <c r="M11" i="23"/>
  <c r="M14" i="23" s="1"/>
  <c r="U11" i="24"/>
  <c r="U14" i="24" s="1"/>
  <c r="D11" i="24"/>
  <c r="D14" i="24" s="1"/>
  <c r="AH11" i="24"/>
  <c r="AH14" i="24" s="1"/>
  <c r="R11" i="24"/>
  <c r="R14" i="24" s="1"/>
  <c r="N11" i="27"/>
  <c r="N14" i="27" s="1"/>
  <c r="AH11" i="27"/>
  <c r="AH14" i="27" s="1"/>
  <c r="R11" i="27"/>
  <c r="R14" i="27" s="1"/>
  <c r="AF11" i="27"/>
  <c r="AF14" i="27" s="1"/>
  <c r="P11" i="27"/>
  <c r="P14" i="27" s="1"/>
  <c r="AD11" i="27"/>
  <c r="AD14" i="27" s="1"/>
  <c r="M11" i="26"/>
  <c r="M14" i="26" s="1"/>
  <c r="V11" i="26"/>
  <c r="V14" i="26" s="1"/>
  <c r="U11" i="26"/>
  <c r="U14" i="26" s="1"/>
  <c r="AK11" i="26"/>
  <c r="AK14" i="26" s="1"/>
  <c r="F11" i="26"/>
  <c r="F14" i="26" s="1"/>
  <c r="Y11" i="26"/>
  <c r="Y14" i="26" s="1"/>
  <c r="I11" i="26"/>
  <c r="I14" i="26" s="1"/>
  <c r="E11" i="26"/>
  <c r="E14" i="26" s="1"/>
  <c r="E11" i="25"/>
  <c r="E14" i="25" s="1"/>
  <c r="R11" i="25"/>
  <c r="R14" i="25" s="1"/>
  <c r="AK11" i="25"/>
  <c r="AK14" i="25" s="1"/>
  <c r="AH11" i="25"/>
  <c r="AH14" i="25" s="1"/>
  <c r="AC11" i="25"/>
  <c r="AC14" i="25" s="1"/>
  <c r="M11" i="25"/>
  <c r="M14" i="25" s="1"/>
  <c r="V11" i="25"/>
  <c r="V14" i="25" s="1"/>
  <c r="AA11" i="25"/>
  <c r="AA14" i="25" s="1"/>
  <c r="K11" i="25"/>
  <c r="K14" i="25" s="1"/>
  <c r="U11" i="25"/>
  <c r="U14" i="25" s="1"/>
  <c r="AC11" i="23"/>
  <c r="AC14" i="23" s="1"/>
  <c r="AA11" i="23"/>
  <c r="AA14" i="23" s="1"/>
  <c r="K11" i="23"/>
  <c r="K14" i="23" s="1"/>
  <c r="F11" i="23"/>
  <c r="F14" i="23" s="1"/>
  <c r="V11" i="23"/>
  <c r="V14" i="23" s="1"/>
  <c r="AK11" i="23"/>
  <c r="AK14" i="23" s="1"/>
  <c r="U11" i="23"/>
  <c r="U14" i="23" s="1"/>
  <c r="E11" i="23"/>
  <c r="E14" i="23" s="1"/>
  <c r="AJ11" i="23"/>
  <c r="AJ14" i="23" s="1"/>
  <c r="T11" i="23"/>
  <c r="T14" i="23" s="1"/>
  <c r="D11" i="23"/>
  <c r="D14" i="23" s="1"/>
  <c r="AI11" i="24"/>
  <c r="AI14" i="24" s="1"/>
  <c r="N11" i="24"/>
  <c r="N14" i="24" s="1"/>
  <c r="AF11" i="26"/>
  <c r="AF14" i="26" s="1"/>
  <c r="AB11" i="23"/>
  <c r="AB14" i="23" s="1"/>
  <c r="P11" i="26"/>
  <c r="P14" i="26" s="1"/>
  <c r="L11" i="23"/>
  <c r="L14" i="23" s="1"/>
  <c r="P11" i="24"/>
  <c r="P14" i="24" s="1"/>
  <c r="X11" i="23"/>
  <c r="X14" i="23" s="1"/>
  <c r="H11" i="23"/>
  <c r="H14" i="23" s="1"/>
  <c r="AJ11" i="25"/>
  <c r="AJ14" i="25" s="1"/>
  <c r="T11" i="25"/>
  <c r="T14" i="25" s="1"/>
  <c r="D11" i="25"/>
  <c r="D14" i="25" s="1"/>
  <c r="AI11" i="23"/>
  <c r="AI14" i="23" s="1"/>
  <c r="AI11" i="26"/>
  <c r="AI14" i="26" s="1"/>
  <c r="AL11" i="26"/>
  <c r="AL14" i="26" s="1"/>
  <c r="AC11" i="27"/>
  <c r="AC14" i="27" s="1"/>
  <c r="M11" i="27"/>
  <c r="M14" i="27" s="1"/>
  <c r="AF11" i="24"/>
  <c r="AF14" i="24" s="1"/>
  <c r="AE11" i="24"/>
  <c r="AE14" i="24" s="1"/>
  <c r="M11" i="24"/>
  <c r="M14" i="24" s="1"/>
  <c r="AH11" i="23"/>
  <c r="AH14" i="23" s="1"/>
  <c r="R11" i="23"/>
  <c r="R14" i="23" s="1"/>
  <c r="X11" i="25"/>
  <c r="X14" i="25" s="1"/>
  <c r="H11" i="25"/>
  <c r="H14" i="25" s="1"/>
  <c r="AH11" i="26"/>
  <c r="AH14" i="26" s="1"/>
  <c r="R11" i="26"/>
  <c r="R14" i="26" s="1"/>
  <c r="AB11" i="27"/>
  <c r="AB14" i="27" s="1"/>
  <c r="L11" i="27"/>
  <c r="L14" i="27" s="1"/>
  <c r="AJ11" i="27"/>
  <c r="AJ14" i="27" s="1"/>
  <c r="T11" i="27"/>
  <c r="T14" i="27" s="1"/>
  <c r="D11" i="27"/>
  <c r="D14" i="27" s="1"/>
  <c r="S11" i="26"/>
  <c r="S14" i="26" s="1"/>
  <c r="AD11" i="24"/>
  <c r="AD14" i="24" s="1"/>
  <c r="L11" i="24"/>
  <c r="L14" i="24" s="1"/>
  <c r="AG11" i="23"/>
  <c r="AG14" i="23" s="1"/>
  <c r="Q11" i="23"/>
  <c r="Q14" i="23" s="1"/>
  <c r="AG11" i="25"/>
  <c r="AG14" i="25" s="1"/>
  <c r="Q11" i="25"/>
  <c r="Q14" i="25" s="1"/>
  <c r="AG11" i="26"/>
  <c r="AG14" i="26" s="1"/>
  <c r="Q11" i="26"/>
  <c r="Q14" i="26" s="1"/>
  <c r="AA11" i="27"/>
  <c r="AA14" i="27" s="1"/>
  <c r="K11" i="27"/>
  <c r="K14" i="27" s="1"/>
  <c r="AC11" i="24"/>
  <c r="AC14" i="24" s="1"/>
  <c r="K11" i="24"/>
  <c r="K14" i="24" s="1"/>
  <c r="AF11" i="23"/>
  <c r="AF14" i="23" s="1"/>
  <c r="P11" i="23"/>
  <c r="P14" i="23" s="1"/>
  <c r="AF11" i="25"/>
  <c r="AF14" i="25" s="1"/>
  <c r="P11" i="25"/>
  <c r="P14" i="25" s="1"/>
  <c r="Z11" i="27"/>
  <c r="Z14" i="27" s="1"/>
  <c r="J11" i="27"/>
  <c r="J14" i="27" s="1"/>
  <c r="AB11" i="24"/>
  <c r="AB14" i="24" s="1"/>
  <c r="J11" i="24"/>
  <c r="J14" i="24" s="1"/>
  <c r="AE11" i="23"/>
  <c r="AE14" i="23" s="1"/>
  <c r="O11" i="23"/>
  <c r="O14" i="23" s="1"/>
  <c r="S11" i="23"/>
  <c r="S14" i="23" s="1"/>
  <c r="AE11" i="25"/>
  <c r="AE14" i="25" s="1"/>
  <c r="O11" i="25"/>
  <c r="O14" i="25" s="1"/>
  <c r="AE11" i="26"/>
  <c r="AE14" i="26" s="1"/>
  <c r="O11" i="26"/>
  <c r="O14" i="26" s="1"/>
  <c r="Y11" i="27"/>
  <c r="Y14" i="27" s="1"/>
  <c r="I11" i="27"/>
  <c r="I14" i="27" s="1"/>
  <c r="Z11" i="24"/>
  <c r="Z14" i="24" s="1"/>
  <c r="I11" i="24"/>
  <c r="I14" i="24" s="1"/>
  <c r="AD11" i="23"/>
  <c r="AD14" i="23" s="1"/>
  <c r="N11" i="23"/>
  <c r="N14" i="23" s="1"/>
  <c r="AD11" i="25"/>
  <c r="AD14" i="25" s="1"/>
  <c r="N11" i="25"/>
  <c r="N14" i="25" s="1"/>
  <c r="AD11" i="26"/>
  <c r="AD14" i="26" s="1"/>
  <c r="N11" i="26"/>
  <c r="N14" i="26" s="1"/>
  <c r="AL11" i="24"/>
  <c r="AL14" i="24" s="1"/>
  <c r="X11" i="24"/>
  <c r="X14" i="24" s="1"/>
  <c r="G11" i="24"/>
  <c r="G14" i="24" s="1"/>
  <c r="C11" i="25"/>
  <c r="C14" i="25" s="1"/>
  <c r="W11" i="24"/>
  <c r="W14" i="24" s="1"/>
  <c r="V11" i="24"/>
  <c r="V14" i="24" s="1"/>
  <c r="E11" i="24"/>
  <c r="E14" i="24" s="1"/>
  <c r="AK11" i="24"/>
  <c r="AK14" i="24" s="1"/>
  <c r="T11" i="24"/>
  <c r="T14" i="24" s="1"/>
  <c r="I9" i="2"/>
  <c r="AJ11" i="24"/>
  <c r="AJ14" i="24" s="1"/>
  <c r="S11" i="24"/>
  <c r="S14" i="24" s="1"/>
  <c r="AA11" i="24"/>
  <c r="AA14" i="24" s="1"/>
  <c r="O11" i="24"/>
  <c r="O14" i="24" s="1"/>
  <c r="AL8" i="6"/>
  <c r="D8" i="6"/>
  <c r="E8" i="6"/>
  <c r="F8" i="6"/>
  <c r="G8" i="6"/>
  <c r="H8" i="6"/>
  <c r="I8" i="6"/>
  <c r="I11" i="6" s="1"/>
  <c r="I14" i="6" s="1"/>
  <c r="J8" i="6"/>
  <c r="K8" i="6"/>
  <c r="L8" i="6"/>
  <c r="M8" i="6"/>
  <c r="M11" i="6" s="1"/>
  <c r="M14" i="6" s="1"/>
  <c r="N8" i="6"/>
  <c r="O8" i="6"/>
  <c r="P8" i="6"/>
  <c r="Q8" i="6"/>
  <c r="R8" i="6"/>
  <c r="S8" i="6"/>
  <c r="T8" i="6"/>
  <c r="U8" i="6"/>
  <c r="V8" i="6"/>
  <c r="W8" i="6"/>
  <c r="X8" i="6"/>
  <c r="Y8" i="6"/>
  <c r="Y11" i="6" s="1"/>
  <c r="Y14" i="6" s="1"/>
  <c r="Z8" i="6"/>
  <c r="Z11" i="6" s="1"/>
  <c r="Z14" i="6" s="1"/>
  <c r="AA8" i="6"/>
  <c r="AA11" i="6" s="1"/>
  <c r="AA14" i="6" s="1"/>
  <c r="AB8" i="6"/>
  <c r="AC8" i="6"/>
  <c r="AD8" i="6"/>
  <c r="AE8" i="6"/>
  <c r="AF8" i="6"/>
  <c r="AG8" i="6"/>
  <c r="AH8" i="6"/>
  <c r="AI8" i="6"/>
  <c r="AI11" i="6" s="1"/>
  <c r="AI14" i="6" s="1"/>
  <c r="AJ8" i="6"/>
  <c r="AK8" i="6"/>
  <c r="T11" i="6"/>
  <c r="T14" i="6" s="1"/>
  <c r="AG11" i="6" l="1"/>
  <c r="AG14" i="6" s="1"/>
  <c r="E11" i="6"/>
  <c r="E14" i="6" s="1"/>
  <c r="C16" i="25"/>
  <c r="C17" i="25" s="1"/>
  <c r="AH11" i="6"/>
  <c r="AH14" i="6" s="1"/>
  <c r="R11" i="6"/>
  <c r="R14" i="6" s="1"/>
  <c r="AK11" i="6"/>
  <c r="AK14" i="6" s="1"/>
  <c r="V11" i="6"/>
  <c r="V14" i="6" s="1"/>
  <c r="G11" i="6"/>
  <c r="G14" i="6" s="1"/>
  <c r="U11" i="6"/>
  <c r="U14" i="6" s="1"/>
  <c r="J11" i="6"/>
  <c r="J14" i="6" s="1"/>
  <c r="K11" i="6"/>
  <c r="K14" i="6" s="1"/>
  <c r="AD11" i="6"/>
  <c r="AD14" i="6" s="1"/>
  <c r="AC11" i="6"/>
  <c r="AC14" i="6" s="1"/>
  <c r="O11" i="6"/>
  <c r="O14" i="6" s="1"/>
  <c r="AE11" i="6"/>
  <c r="AE14" i="6" s="1"/>
  <c r="W11" i="6"/>
  <c r="W14" i="6" s="1"/>
  <c r="D11" i="6"/>
  <c r="D14" i="6" s="1"/>
  <c r="L11" i="6"/>
  <c r="L14" i="6" s="1"/>
  <c r="AJ11" i="6"/>
  <c r="AJ14" i="6" s="1"/>
  <c r="AB11" i="6"/>
  <c r="AB14" i="6" s="1"/>
  <c r="S11" i="6"/>
  <c r="S14" i="6" s="1"/>
  <c r="H11" i="6"/>
  <c r="H14" i="6" s="1"/>
  <c r="P11" i="6"/>
  <c r="P14" i="6" s="1"/>
  <c r="AF11" i="6"/>
  <c r="AF14" i="6" s="1"/>
  <c r="X11" i="6"/>
  <c r="X14" i="6" s="1"/>
  <c r="N11" i="6"/>
  <c r="N14" i="6" s="1"/>
  <c r="Q11" i="6"/>
  <c r="Q14" i="6" s="1"/>
  <c r="F11" i="6"/>
  <c r="F14" i="6" s="1"/>
  <c r="AL11" i="6"/>
  <c r="AL14" i="6" s="1"/>
  <c r="I27" i="2"/>
  <c r="I26" i="2"/>
  <c r="C16" i="6" l="1"/>
  <c r="E25" i="2"/>
  <c r="E24" i="2"/>
  <c r="E23" i="2"/>
  <c r="E22" i="2"/>
  <c r="E21" i="2"/>
  <c r="E20" i="2"/>
  <c r="E9" i="2"/>
  <c r="E8" i="2"/>
  <c r="E7" i="2"/>
  <c r="F25" i="2"/>
  <c r="F9" i="2"/>
  <c r="F24" i="2"/>
  <c r="F8" i="2"/>
  <c r="F23" i="2"/>
  <c r="F7" i="2"/>
  <c r="E6" i="2"/>
  <c r="E5" i="2"/>
  <c r="F21" i="2"/>
  <c r="F5" i="2"/>
  <c r="F22" i="2"/>
  <c r="F6" i="2"/>
  <c r="E4" i="2"/>
  <c r="F20" i="2"/>
  <c r="F4" i="2"/>
  <c r="C14" i="27" l="1"/>
  <c r="C16" i="27" s="1"/>
  <c r="C17" i="27" s="1"/>
  <c r="C17" i="6"/>
  <c r="I4" i="2"/>
  <c r="C14" i="26"/>
  <c r="C16" i="26" s="1"/>
  <c r="C16" i="24"/>
  <c r="C17" i="24" s="1"/>
  <c r="C11" i="23"/>
  <c r="C14" i="23" s="1"/>
  <c r="C16" i="23" s="1"/>
  <c r="C17" i="23" s="1"/>
  <c r="G21" i="2" l="1"/>
  <c r="I5" i="2" l="1"/>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7" i="1"/>
  <c r="C17" i="26" l="1"/>
  <c r="G20" i="2" l="1"/>
  <c r="I20" i="2"/>
  <c r="G4" i="2"/>
  <c r="I8" i="2"/>
  <c r="I10" i="2" s="1"/>
  <c r="I12" i="2" s="1"/>
  <c r="G24" i="2" l="1"/>
  <c r="I24" i="2"/>
  <c r="I28" i="2" s="1"/>
  <c r="K28" i="2" s="1"/>
  <c r="G8" i="2"/>
  <c r="K10" i="2"/>
  <c r="I13" i="2"/>
  <c r="I30" i="2" l="1"/>
  <c r="I31" i="2" s="1"/>
  <c r="K31" i="2" s="1"/>
  <c r="K13" i="2"/>
  <c r="K61" i="2" l="1"/>
  <c r="I62" i="2"/>
  <c r="I63" i="2" s="1"/>
  <c r="F36" i="1" s="1"/>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AD445E20-65BF-422C-A7C8-16DF0A60938C}">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5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500-000003000000}">
      <text>
        <r>
          <rPr>
            <sz val="9"/>
            <color indexed="81"/>
            <rFont val="Tahoma"/>
            <family val="2"/>
          </rPr>
          <t>ATP udfyldes automatisk til 189,3. Dette skyldes at arbejdsgiveren typisk betaler 2/3 af pensionen.</t>
        </r>
      </text>
    </comment>
    <comment ref="B9" authorId="2" shapeId="0" xr:uid="{00000000-0006-0000-0500-000004000000}">
      <text>
        <r>
          <rPr>
            <sz val="9"/>
            <color indexed="81"/>
            <rFont val="Tahoma"/>
            <family val="2"/>
          </rPr>
          <t>Her indtastes det fulde beløb, der er indbetalt til pensionen.  
Fritvalgsordning indkluderes, men et evt. særligt eget pensionsbidrag skal ikke inkluderes.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C2A5BDBE-2B77-435C-8C25-A0054120C1CE}">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6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600-000003000000}">
      <text>
        <r>
          <rPr>
            <sz val="9"/>
            <color indexed="81"/>
            <rFont val="Tahoma"/>
            <family val="2"/>
          </rPr>
          <t>ATP udfyldes automatisk til 189,3. Dette skyldes at arbejdsgiveren typisk betaler 2/3 af pensionen.</t>
        </r>
      </text>
    </comment>
    <comment ref="B9" authorId="2" shapeId="0" xr:uid="{00000000-0006-0000-0600-000004000000}">
      <text>
        <r>
          <rPr>
            <sz val="9"/>
            <color indexed="81"/>
            <rFont val="Tahoma"/>
            <family val="2"/>
          </rPr>
          <t>Her indtastes det fulde beløb, der er indbetalt til pensionen.  
Fritvalgsordning indkluders, men et evt. særligt eget pensionsbidrag skal ikke inkluderes.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DC141975-3452-4E01-BD76-89ED6D1CBC6B}">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7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700-000003000000}">
      <text>
        <r>
          <rPr>
            <sz val="9"/>
            <color indexed="81"/>
            <rFont val="Tahoma"/>
            <family val="2"/>
          </rPr>
          <t>ATP udfyldes automatisk til 189,3. Dette skyldes at arbejdsgiveren typisk betaler 2/3 af pensionen.</t>
        </r>
      </text>
    </comment>
    <comment ref="B9" authorId="2" shapeId="0" xr:uid="{00000000-0006-0000-0700-000004000000}">
      <text>
        <r>
          <rPr>
            <sz val="9"/>
            <color indexed="81"/>
            <rFont val="Tahoma"/>
            <family val="2"/>
          </rPr>
          <t>Her indtastes det fulde beløb, der er indbetalt til pensionen.  
Fritvalgsordning indkluderes, men et evt. særligt eget pensionsbidrag skal ikke inkluderes.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A19AA61F-3C2E-4A55-8597-F07067EBB0E0}">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8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800-000003000000}">
      <text>
        <r>
          <rPr>
            <sz val="9"/>
            <color indexed="81"/>
            <rFont val="Tahoma"/>
            <family val="2"/>
          </rPr>
          <t>ATP udfyldes automatisk til 189,3. Dette skyldes at arbejdsgiveren typisk betaler 2/3 af pensionen.</t>
        </r>
      </text>
    </comment>
    <comment ref="B9" authorId="2" shapeId="0" xr:uid="{00000000-0006-0000-0800-000004000000}">
      <text>
        <r>
          <rPr>
            <sz val="9"/>
            <color indexed="81"/>
            <rFont val="Tahoma"/>
            <family val="2"/>
          </rPr>
          <t>Her indtastes det fulde beløb, der er indbetalt til pensionen.  
Fritvalgsordning indkluderes, men et evt. særligt eget pensionsbidrag skal ikke inkluderes.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D9351742-D245-49D6-9ADC-7C600C72BD89}">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9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900-000003000000}">
      <text>
        <r>
          <rPr>
            <sz val="9"/>
            <color indexed="81"/>
            <rFont val="Tahoma"/>
            <family val="2"/>
          </rPr>
          <t>ATP udfyldes automatisk til 189,3. Dette skyldes at arbejdsgiveren typisk betaler 2/3 af pensionen.</t>
        </r>
      </text>
    </comment>
    <comment ref="B9" authorId="2" shapeId="0" xr:uid="{00000000-0006-0000-0900-000004000000}">
      <text>
        <r>
          <rPr>
            <sz val="9"/>
            <color indexed="81"/>
            <rFont val="Tahoma"/>
            <family val="2"/>
          </rPr>
          <t>Her indtastes det fulde beløb, der er indbetalt til pensionen.  
Fritvalgsordning indkluders, men et evt. særligt eget pensionsbidrag skal ikke inkluderes.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Sofie Eriksen Storm</author>
    <author>Line Raundahl</author>
    <author>Jakob Christian Østergaard</author>
  </authors>
  <commentList>
    <comment ref="B6" authorId="0" shapeId="0" xr:uid="{813B19C9-F294-43C0-9B90-71B1697D3F7A}">
      <text>
        <r>
          <rPr>
            <sz val="9"/>
            <color indexed="81"/>
            <rFont val="Tahoma"/>
            <family val="2"/>
          </rPr>
          <t>Generelle kompetencetillæg er tilskudsberettiget.
Tillæg som ikke har relevans for vandløbsopgaven må ikke inkluderes. Dette kan f.eks. være TR tillæg og miljøvagt.</t>
        </r>
      </text>
    </comment>
    <comment ref="B7" authorId="1" shapeId="0" xr:uid="{00000000-0006-0000-0A00-000002000000}">
      <text>
        <r>
          <rPr>
            <sz val="9"/>
            <color indexed="81"/>
            <rFont val="Tahoma"/>
            <family val="2"/>
          </rPr>
          <t>Udover ferie med løn har kommunalt ansatte ret til særlig feriegodgørelse på i alt 1,95%. 
Dette udregnes automatisk.
(Her indgår det udbetalte ferietillæg automatisk)</t>
        </r>
      </text>
    </comment>
    <comment ref="B8" authorId="2" shapeId="0" xr:uid="{00000000-0006-0000-0A00-000003000000}">
      <text>
        <r>
          <rPr>
            <sz val="9"/>
            <color indexed="81"/>
            <rFont val="Tahoma"/>
            <family val="2"/>
          </rPr>
          <t>ATP udfyldes automatisk til 189,3. Dette skyldes at arbejdsgiveren typisk betaler 2/3 af pensionen.</t>
        </r>
      </text>
    </comment>
    <comment ref="B9" authorId="2" shapeId="0" xr:uid="{00000000-0006-0000-0A00-000004000000}">
      <text>
        <r>
          <rPr>
            <sz val="9"/>
            <color indexed="81"/>
            <rFont val="Tahoma"/>
            <family val="2"/>
          </rPr>
          <t>Her indtastes det fulde beløb, der er indbetalt til pensionen.  
Fritvalgsordning indkluderes, men et evt. særligt eget pensionsbidrag skal ikke inkluderes.</t>
        </r>
      </text>
    </comment>
  </commentList>
</comments>
</file>

<file path=xl/sharedStrings.xml><?xml version="1.0" encoding="utf-8"?>
<sst xmlns="http://schemas.openxmlformats.org/spreadsheetml/2006/main" count="457" uniqueCount="144">
  <si>
    <t>Slutudbetaling</t>
  </si>
  <si>
    <t xml:space="preserve">Projektets titel: </t>
  </si>
  <si>
    <t xml:space="preserve">Ja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</si>
  <si>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</si>
  <si>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</si>
  <si>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</si>
  <si>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</si>
  <si>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</si>
  <si>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</si>
  <si>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</si>
  <si>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</si>
  <si>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</si>
  <si>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</si>
  <si>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</si>
  <si>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</si>
  <si>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</si>
  <si>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</si>
  <si>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</si>
  <si>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</si>
  <si>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</si>
  <si>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</si>
  <si>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</si>
  <si>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</si>
  <si>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</si>
  <si>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</si>
  <si>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</si>
  <si>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</si>
  <si>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</si>
  <si>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</si>
  <si>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</si>
  <si>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</si>
  <si>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</si>
  <si>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</si>
  <si>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</si>
  <si>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</si>
  <si>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</si>
  <si>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</si>
  <si>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</si>
  <si>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</si>
  <si>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</si>
  <si>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</si>
  <si>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</si>
  <si>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</si>
  <si>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</si>
  <si>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</si>
  <si>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</si>
  <si>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</si>
  <si>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</si>
  <si>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</si>
  <si>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</si>
  <si>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</si>
  <si>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</si>
  <si>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</si>
  <si>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</si>
  <si>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</si>
  <si>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</si>
  <si>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</si>
  <si>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</si>
  <si>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</si>
  <si>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</si>
  <si>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</si>
  <si>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</si>
  <si>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</si>
  <si>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</si>
  <si>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</si>
  <si>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</si>
  <si>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</si>
  <si>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</si>
  <si>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</si>
  <si>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</si>
  <si>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</si>
  <si>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Udregning af timeløn - Årsværk 1513 timer</t>
  </si>
  <si>
    <t>Navn på løn modtager</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</si>
  <si>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</si>
  <si>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</si>
  <si>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</si>
  <si>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</si>
  <si>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</si>
  <si>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</si>
  <si>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</si>
  <si>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</si>
  <si>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</si>
  <si>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</si>
  <si>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</si>
  <si>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</si>
  <si>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</si>
  <si>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</si>
  <si>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</si>
  <si>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</si>
  <si>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</si>
  <si>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</si>
  <si>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</si>
  <si>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 xml:space="preserve">   Navn:</t>
  </si>
  <si>
    <t>Ledelsespåtegning</t>
  </si>
  <si>
    <t xml:space="preserve">Jeg bekræfter følgende med mit navn:
- At regnskabopgørelsen, som her er det udfyldt excelskema samt de vedlagte bilag, er korrekte.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</si>
  <si>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</si>
  <si>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</si>
  <si>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</si>
  <si>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</si>
  <si>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</si>
  <si>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</si>
  <si>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Januar_år1</t>
  </si>
  <si>
    <t>Februar_år1</t>
  </si>
  <si>
    <t>Marts_år1</t>
  </si>
  <si>
    <t>April_år1</t>
  </si>
  <si>
    <t>Maj_år1</t>
  </si>
  <si>
    <t>Juni_år1</t>
  </si>
  <si>
    <t>Juli_år1</t>
  </si>
  <si>
    <t>August_år1</t>
  </si>
  <si>
    <t>Sept._år1</t>
  </si>
  <si>
    <t>Okt._år1</t>
  </si>
  <si>
    <t>Nov._år1</t>
  </si>
  <si>
    <t>Dec._år1</t>
  </si>
  <si>
    <t>Januar_år2</t>
  </si>
  <si>
    <t>Februar_år2</t>
  </si>
  <si>
    <t>Marts_år2</t>
  </si>
  <si>
    <t>April_år2</t>
  </si>
  <si>
    <t>Maj_år2</t>
  </si>
  <si>
    <t>Juni_år2</t>
  </si>
  <si>
    <t>Juli_år2</t>
  </si>
  <si>
    <t>August_år2</t>
  </si>
  <si>
    <t>Sept._år2</t>
  </si>
  <si>
    <t>Okt._år2</t>
  </si>
  <si>
    <t>Nov._år2</t>
  </si>
  <si>
    <t>Dec._år2</t>
  </si>
  <si>
    <t>Januar_år3</t>
  </si>
  <si>
    <t>Februar_år3</t>
  </si>
  <si>
    <t>Marts_år3</t>
  </si>
  <si>
    <t>April_år3</t>
  </si>
  <si>
    <t>Maj_år3</t>
  </si>
  <si>
    <t>Juni_år3</t>
  </si>
  <si>
    <t>Juli_år3</t>
  </si>
  <si>
    <t>August_år3</t>
  </si>
  <si>
    <t>Sept._år3</t>
  </si>
  <si>
    <t>Okt._år3</t>
  </si>
  <si>
    <t>Nov._år3</t>
  </si>
  <si>
    <t>Dec._år3</t>
  </si>
  <si>
    <t>Udfyld årstal for projektår</t>
  </si>
  <si>
    <t>Har SGAV godkendt ændringer af projektet?</t>
  </si>
  <si>
    <t>TILSAGN FRA 2021</t>
  </si>
  <si>
    <t>Grundløn + tillæg</t>
  </si>
  <si>
    <t>Samlet pension</t>
  </si>
  <si>
    <r>
      <t xml:space="preserve">UDBETALINGSANMODNING - National ordning      </t>
    </r>
    <r>
      <rPr>
        <b/>
        <sz val="8"/>
        <rFont val="Verdana"/>
        <family val="2"/>
      </rPr>
      <t>Version 02.05.2025</t>
    </r>
  </si>
  <si>
    <r>
      <t xml:space="preserve">Dette udbetalingsskema gælder for tilsagn givet i </t>
    </r>
    <r>
      <rPr>
        <b/>
        <sz val="12"/>
        <rFont val="Verdana"/>
        <family val="2"/>
      </rPr>
      <t>2021</t>
    </r>
    <r>
      <rPr>
        <sz val="12"/>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</si>
</sst>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7"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sz val="20"/>
      <color theme="1"/>
      <name val="Verdana"/>
      <family val="2"/>
    </font>
    <font>
      <b/>
      <sz val="11"/>
      <name val="Verdana"/>
      <family val="2"/>
    </font>
    <font>
      <sz val="11"/>
      <color theme="0"/>
      <name val="Verdana"/>
      <family val="2"/>
    </font>
    <font>
      <b/>
      <sz val="20"/>
      <color theme="1"/>
      <name val="Verdana"/>
      <family val="2"/>
    </font>
    <font>
      <b/>
      <sz val="8"/>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0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5"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0" xfId="0" applyNumberFormat="1" applyFont="1" applyFill="1" applyBorder="1" applyAlignment="1" applyProtection="1">
      <alignment horizontal="center" vertical="center" wrapText="1"/>
      <protection locked="0"/>
    </xf>
    <xf numFmtId="14" fontId="15" fillId="0" borderId="31" xfId="0" applyNumberFormat="1" applyFont="1" applyFill="1" applyBorder="1" applyAlignment="1" applyProtection="1">
      <alignment horizontal="right" vertical="center" wrapText="1"/>
      <protection locked="0"/>
    </xf>
    <xf numFmtId="167" fontId="15" fillId="2" borderId="15" xfId="0" applyNumberFormat="1" applyFont="1" applyFill="1" applyBorder="1" applyAlignment="1" applyProtection="1">
      <alignment horizontal="right" vertical="center" wrapText="1"/>
      <protection locked="0"/>
    </xf>
    <xf numFmtId="165" fontId="5" fillId="3" borderId="15"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4"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8"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3" xfId="0" applyNumberFormat="1" applyFont="1" applyFill="1" applyBorder="1" applyAlignment="1">
      <alignment wrapText="1"/>
    </xf>
    <xf numFmtId="0" fontId="14" fillId="3" borderId="24" xfId="0" applyFont="1" applyFill="1" applyBorder="1" applyAlignment="1">
      <alignment wrapText="1"/>
    </xf>
    <xf numFmtId="49" fontId="14" fillId="3" borderId="24" xfId="0" applyNumberFormat="1" applyFont="1" applyFill="1" applyBorder="1" applyAlignment="1">
      <alignment wrapText="1"/>
    </xf>
    <xf numFmtId="0" fontId="14" fillId="3" borderId="24" xfId="0" applyFont="1" applyFill="1" applyBorder="1" applyAlignment="1"/>
    <xf numFmtId="10" fontId="14" fillId="3" borderId="25" xfId="0" applyNumberFormat="1" applyFont="1" applyFill="1" applyBorder="1" applyAlignment="1">
      <alignment wrapText="1"/>
    </xf>
    <xf numFmtId="166" fontId="14" fillId="3" borderId="27" xfId="0" applyNumberFormat="1" applyFont="1" applyFill="1" applyBorder="1" applyAlignment="1">
      <alignment horizontal="left" wrapText="1"/>
    </xf>
    <xf numFmtId="167" fontId="14" fillId="3" borderId="24" xfId="0" applyNumberFormat="1" applyFont="1" applyFill="1" applyBorder="1" applyAlignment="1">
      <alignment wrapText="1"/>
    </xf>
    <xf numFmtId="14" fontId="15" fillId="0" borderId="33"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2" xfId="0" applyFont="1" applyFill="1" applyBorder="1" applyAlignment="1"/>
    <xf numFmtId="0" fontId="2" fillId="3" borderId="40" xfId="0" applyFont="1" applyFill="1" applyBorder="1"/>
    <xf numFmtId="0" fontId="17" fillId="3" borderId="21"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5" xfId="0" applyFont="1" applyFill="1" applyBorder="1" applyAlignment="1">
      <alignment horizontal="left" vertical="center" wrapText="1"/>
    </xf>
    <xf numFmtId="0" fontId="20" fillId="0" borderId="0" xfId="0" applyFont="1" applyAlignment="1">
      <alignment vertical="center"/>
    </xf>
    <xf numFmtId="0" fontId="20" fillId="4" borderId="15" xfId="0" applyFont="1" applyFill="1" applyBorder="1" applyAlignment="1">
      <alignment vertical="center"/>
    </xf>
    <xf numFmtId="0" fontId="22" fillId="3" borderId="15"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5"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5"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8" xfId="0" applyNumberFormat="1" applyFont="1" applyFill="1" applyBorder="1" applyAlignment="1">
      <alignment horizontal="right" vertical="center"/>
    </xf>
    <xf numFmtId="49" fontId="15" fillId="3" borderId="20" xfId="0" applyNumberFormat="1" applyFont="1" applyFill="1" applyBorder="1" applyAlignment="1">
      <alignment vertical="center" wrapText="1"/>
    </xf>
    <xf numFmtId="0" fontId="15" fillId="0" borderId="16" xfId="0" applyFont="1" applyFill="1" applyBorder="1" applyAlignment="1" applyProtection="1">
      <alignment vertical="center"/>
      <protection locked="0"/>
    </xf>
    <xf numFmtId="49" fontId="15" fillId="0" borderId="29" xfId="0" applyNumberFormat="1" applyFont="1" applyFill="1" applyBorder="1" applyAlignment="1" applyProtection="1">
      <alignment vertical="center" wrapText="1"/>
      <protection locked="0"/>
    </xf>
    <xf numFmtId="168" fontId="15" fillId="0" borderId="17" xfId="0" applyNumberFormat="1" applyFont="1" applyFill="1" applyBorder="1" applyAlignment="1" applyProtection="1">
      <alignment vertical="center" wrapText="1"/>
      <protection locked="0"/>
    </xf>
    <xf numFmtId="49" fontId="15" fillId="3" borderId="30" xfId="0" applyNumberFormat="1" applyFont="1" applyFill="1" applyBorder="1" applyAlignment="1">
      <alignment vertical="center" wrapText="1"/>
    </xf>
    <xf numFmtId="0" fontId="15" fillId="0" borderId="18" xfId="0" applyFont="1" applyFill="1" applyBorder="1" applyAlignment="1" applyProtection="1">
      <alignment vertical="center"/>
      <protection locked="0"/>
    </xf>
    <xf numFmtId="49" fontId="15" fillId="0" borderId="33" xfId="0" applyNumberFormat="1" applyFont="1" applyFill="1" applyBorder="1" applyAlignment="1" applyProtection="1">
      <alignment vertical="center" wrapText="1"/>
      <protection locked="0"/>
    </xf>
    <xf numFmtId="49" fontId="15" fillId="0" borderId="31" xfId="0" applyNumberFormat="1" applyFont="1" applyFill="1" applyBorder="1" applyAlignment="1" applyProtection="1">
      <alignment vertical="center" wrapText="1"/>
      <protection locked="0"/>
    </xf>
    <xf numFmtId="0" fontId="15" fillId="0" borderId="31" xfId="0"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wrapText="1"/>
      <protection locked="0"/>
    </xf>
    <xf numFmtId="0" fontId="15" fillId="0" borderId="18" xfId="0" applyNumberFormat="1" applyFont="1" applyFill="1" applyBorder="1" applyAlignment="1" applyProtection="1">
      <alignment vertical="center" wrapText="1"/>
      <protection locked="0"/>
    </xf>
    <xf numFmtId="4" fontId="15" fillId="0" borderId="31"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3" xfId="0" applyNumberFormat="1" applyFont="1" applyFill="1" applyBorder="1" applyAlignment="1" applyProtection="1">
      <alignment vertical="center"/>
      <protection locked="0"/>
    </xf>
    <xf numFmtId="4" fontId="15" fillId="0" borderId="33" xfId="0" applyNumberFormat="1" applyFont="1" applyFill="1" applyBorder="1" applyAlignment="1" applyProtection="1">
      <alignment vertical="center" wrapText="1"/>
      <protection locked="0"/>
    </xf>
    <xf numFmtId="14" fontId="15" fillId="0" borderId="34" xfId="0" applyNumberFormat="1" applyFont="1" applyFill="1" applyBorder="1" applyAlignment="1" applyProtection="1">
      <alignment horizontal="right" vertical="center" wrapText="1"/>
      <protection locked="0"/>
    </xf>
    <xf numFmtId="4" fontId="15" fillId="0" borderId="31" xfId="0" applyNumberFormat="1" applyFont="1" applyFill="1" applyBorder="1" applyAlignment="1" applyProtection="1">
      <alignment vertical="center"/>
      <protection locked="0"/>
    </xf>
    <xf numFmtId="0" fontId="15" fillId="0" borderId="35" xfId="0" applyNumberFormat="1" applyFont="1" applyFill="1" applyBorder="1" applyAlignment="1" applyProtection="1">
      <alignment vertical="center"/>
      <protection locked="0"/>
    </xf>
    <xf numFmtId="168" fontId="15" fillId="0" borderId="36" xfId="0" applyNumberFormat="1" applyFont="1" applyFill="1" applyBorder="1" applyAlignment="1" applyProtection="1">
      <alignment vertical="center"/>
      <protection locked="0"/>
    </xf>
    <xf numFmtId="14" fontId="15" fillId="0" borderId="34" xfId="0" applyNumberFormat="1" applyFont="1" applyFill="1" applyBorder="1" applyAlignment="1" applyProtection="1">
      <alignment horizontal="right" vertical="center"/>
      <protection locked="0"/>
    </xf>
    <xf numFmtId="0" fontId="15" fillId="0" borderId="18" xfId="0" applyNumberFormat="1" applyFont="1" applyFill="1" applyBorder="1" applyAlignment="1" applyProtection="1">
      <alignment vertical="center"/>
      <protection locked="0"/>
    </xf>
    <xf numFmtId="168" fontId="15" fillId="0" borderId="17" xfId="0" applyNumberFormat="1" applyFont="1" applyFill="1" applyBorder="1" applyAlignment="1" applyProtection="1">
      <alignment vertical="center"/>
      <protection locked="0"/>
    </xf>
    <xf numFmtId="14" fontId="15" fillId="0" borderId="19" xfId="0" applyNumberFormat="1" applyFont="1" applyFill="1" applyBorder="1" applyAlignment="1" applyProtection="1">
      <alignment horizontal="right" vertical="center"/>
      <protection locked="0"/>
    </xf>
    <xf numFmtId="49" fontId="15" fillId="0" borderId="38"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protection locked="0"/>
    </xf>
    <xf numFmtId="4" fontId="15" fillId="0" borderId="38" xfId="0" applyNumberFormat="1" applyFont="1" applyFill="1" applyBorder="1" applyAlignment="1" applyProtection="1">
      <alignment vertical="center" wrapText="1"/>
      <protection locked="0"/>
    </xf>
    <xf numFmtId="0" fontId="15" fillId="0" borderId="35"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protection locked="0"/>
    </xf>
    <xf numFmtId="168" fontId="15" fillId="0" borderId="36" xfId="0" applyNumberFormat="1" applyFont="1" applyFill="1" applyBorder="1" applyAlignment="1" applyProtection="1">
      <alignment vertical="center" wrapText="1"/>
      <protection locked="0"/>
    </xf>
    <xf numFmtId="14" fontId="15" fillId="0" borderId="31" xfId="0" applyNumberFormat="1" applyFont="1" applyFill="1" applyBorder="1" applyAlignment="1" applyProtection="1">
      <alignment horizontal="right" vertical="center"/>
      <protection locked="0"/>
    </xf>
    <xf numFmtId="0" fontId="15" fillId="0" borderId="37"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14" fontId="15" fillId="0" borderId="39" xfId="0" applyNumberFormat="1" applyFont="1" applyFill="1" applyBorder="1" applyAlignment="1" applyProtection="1">
      <alignment horizontal="right" vertical="center" wrapText="1"/>
      <protection locked="0"/>
    </xf>
    <xf numFmtId="49" fontId="15" fillId="3" borderId="14"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6"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20" xfId="0" applyNumberFormat="1" applyFont="1" applyFill="1" applyBorder="1" applyAlignment="1">
      <alignment vertical="center"/>
    </xf>
    <xf numFmtId="14" fontId="15" fillId="3" borderId="41"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1"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4" xfId="0" applyNumberFormat="1" applyFont="1" applyFill="1" applyBorder="1" applyAlignment="1">
      <alignment vertical="center" wrapText="1"/>
    </xf>
    <xf numFmtId="0" fontId="15" fillId="3" borderId="22" xfId="0" applyNumberFormat="1" applyFont="1" applyFill="1" applyBorder="1" applyAlignment="1">
      <alignment horizontal="right" vertical="center"/>
    </xf>
    <xf numFmtId="49" fontId="5" fillId="3" borderId="22" xfId="0" applyNumberFormat="1" applyFont="1" applyFill="1" applyBorder="1" applyAlignment="1">
      <alignment horizontal="right" vertical="center" wrapText="1"/>
    </xf>
    <xf numFmtId="0" fontId="5" fillId="3" borderId="22" xfId="0" applyFont="1" applyFill="1" applyBorder="1" applyAlignment="1">
      <alignment horizontal="right" vertical="center"/>
    </xf>
    <xf numFmtId="14" fontId="15" fillId="3" borderId="22"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5"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5" xfId="0" applyFont="1" applyFill="1" applyBorder="1" applyProtection="1"/>
    <xf numFmtId="0" fontId="6" fillId="0" borderId="5" xfId="0" applyFont="1" applyFill="1" applyBorder="1" applyAlignment="1" applyProtection="1">
      <alignment horizontal="left" vertical="center" wrapText="1"/>
    </xf>
    <xf numFmtId="0" fontId="4" fillId="0" borderId="20" xfId="0" applyFont="1" applyFill="1" applyBorder="1" applyAlignment="1" applyProtection="1">
      <alignment horizontal="center" vertical="center"/>
    </xf>
    <xf numFmtId="0" fontId="6"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5"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5"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49" fontId="15" fillId="2" borderId="30"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3" xfId="0" applyNumberFormat="1" applyFont="1" applyBorder="1"/>
    <xf numFmtId="4" fontId="18" fillId="0" borderId="31" xfId="0" applyNumberFormat="1" applyFont="1" applyBorder="1"/>
    <xf numFmtId="4" fontId="18" fillId="0" borderId="31" xfId="0" applyNumberFormat="1" applyFont="1" applyFill="1" applyBorder="1"/>
    <xf numFmtId="0" fontId="18" fillId="0" borderId="0" xfId="0" applyFont="1" applyFill="1" applyBorder="1"/>
    <xf numFmtId="4" fontId="18" fillId="0" borderId="0" xfId="0" applyNumberFormat="1" applyFont="1"/>
    <xf numFmtId="0" fontId="18" fillId="3" borderId="13" xfId="0" applyFont="1" applyFill="1" applyBorder="1"/>
    <xf numFmtId="0" fontId="18" fillId="3" borderId="42" xfId="0" applyFont="1" applyFill="1" applyBorder="1"/>
    <xf numFmtId="0" fontId="22" fillId="3" borderId="17" xfId="0" applyFont="1" applyFill="1" applyBorder="1"/>
    <xf numFmtId="0" fontId="18" fillId="3" borderId="43" xfId="0" applyFont="1" applyFill="1" applyBorder="1"/>
    <xf numFmtId="0" fontId="22" fillId="3" borderId="44" xfId="0" applyFont="1" applyFill="1" applyBorder="1"/>
    <xf numFmtId="17" fontId="22" fillId="3" borderId="44" xfId="0" applyNumberFormat="1" applyFont="1" applyFill="1" applyBorder="1"/>
    <xf numFmtId="17" fontId="22" fillId="3" borderId="45" xfId="0" applyNumberFormat="1" applyFont="1" applyFill="1" applyBorder="1"/>
    <xf numFmtId="4" fontId="18" fillId="3" borderId="31" xfId="0" applyNumberFormat="1" applyFont="1" applyFill="1" applyBorder="1"/>
    <xf numFmtId="4" fontId="18" fillId="3" borderId="32" xfId="0" applyNumberFormat="1" applyFont="1" applyFill="1" applyBorder="1"/>
    <xf numFmtId="0" fontId="22" fillId="3" borderId="31" xfId="0" applyFont="1" applyFill="1" applyBorder="1"/>
    <xf numFmtId="0" fontId="22" fillId="3" borderId="33" xfId="0" applyFont="1" applyFill="1" applyBorder="1"/>
    <xf numFmtId="0" fontId="22" fillId="3" borderId="32" xfId="0" applyFont="1" applyFill="1" applyBorder="1"/>
    <xf numFmtId="49" fontId="18" fillId="0" borderId="0" xfId="0" applyNumberFormat="1" applyFont="1"/>
    <xf numFmtId="49" fontId="15" fillId="4" borderId="31" xfId="0" applyNumberFormat="1" applyFont="1" applyFill="1" applyBorder="1" applyAlignment="1" applyProtection="1">
      <alignment vertical="center" wrapText="1"/>
    </xf>
    <xf numFmtId="4" fontId="15" fillId="4" borderId="29" xfId="0" applyNumberFormat="1" applyFont="1" applyFill="1" applyBorder="1" applyAlignment="1" applyProtection="1">
      <alignment vertical="center"/>
    </xf>
    <xf numFmtId="14" fontId="15" fillId="3" borderId="33"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7" xfId="0" applyNumberFormat="1" applyFont="1" applyFill="1" applyBorder="1" applyAlignment="1" applyProtection="1">
      <alignment horizontal="right" vertical="center" wrapText="1"/>
      <protection locked="0"/>
    </xf>
    <xf numFmtId="14" fontId="15" fillId="3" borderId="45" xfId="0" applyNumberFormat="1" applyFont="1" applyFill="1" applyBorder="1" applyAlignment="1" applyProtection="1">
      <alignment horizontal="right" vertical="center" wrapText="1"/>
      <protection locked="0"/>
    </xf>
    <xf numFmtId="14" fontId="14" fillId="3" borderId="44" xfId="0" applyNumberFormat="1" applyFont="1" applyFill="1" applyBorder="1" applyAlignment="1">
      <alignment horizontal="left" wrapText="1"/>
    </xf>
    <xf numFmtId="14" fontId="15" fillId="3" borderId="48" xfId="0" applyNumberFormat="1" applyFont="1" applyFill="1" applyBorder="1" applyAlignment="1">
      <alignment horizontal="right" vertical="center" wrapText="1"/>
    </xf>
    <xf numFmtId="14" fontId="5" fillId="3" borderId="47" xfId="0" applyNumberFormat="1" applyFont="1" applyFill="1" applyBorder="1" applyAlignment="1">
      <alignment horizontal="right" vertical="center"/>
    </xf>
    <xf numFmtId="14" fontId="14" fillId="3" borderId="28" xfId="0" applyNumberFormat="1" applyFont="1" applyFill="1" applyBorder="1" applyAlignment="1">
      <alignment horizontal="left" wrapText="1"/>
    </xf>
    <xf numFmtId="0" fontId="6" fillId="4" borderId="15"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9" xfId="0" applyNumberFormat="1" applyFont="1" applyFill="1" applyBorder="1" applyAlignment="1" applyProtection="1">
      <alignment horizontal="left" vertical="center"/>
    </xf>
    <xf numFmtId="4" fontId="18" fillId="0" borderId="38" xfId="0" applyNumberFormat="1" applyFont="1" applyFill="1" applyBorder="1"/>
    <xf numFmtId="0" fontId="22" fillId="3" borderId="31" xfId="0" applyFont="1" applyFill="1" applyBorder="1" applyAlignment="1">
      <alignment wrapText="1"/>
    </xf>
    <xf numFmtId="0" fontId="22" fillId="3" borderId="38" xfId="0" applyFont="1" applyFill="1" applyBorder="1" applyAlignment="1">
      <alignment wrapText="1"/>
    </xf>
    <xf numFmtId="4" fontId="15" fillId="4" borderId="33" xfId="0" applyNumberFormat="1" applyFont="1" applyFill="1" applyBorder="1" applyAlignment="1" applyProtection="1">
      <alignment vertical="center"/>
    </xf>
    <xf numFmtId="4" fontId="15" fillId="4" borderId="33" xfId="0" applyNumberFormat="1" applyFont="1" applyFill="1" applyBorder="1" applyAlignment="1" applyProtection="1">
      <alignment vertical="center" wrapText="1"/>
    </xf>
    <xf numFmtId="168" fontId="15" fillId="4" borderId="36" xfId="0" applyNumberFormat="1" applyFont="1" applyFill="1" applyBorder="1" applyAlignment="1" applyProtection="1">
      <alignment vertical="center"/>
    </xf>
    <xf numFmtId="49" fontId="15" fillId="4" borderId="33" xfId="2" applyNumberFormat="1" applyFont="1" applyFill="1" applyBorder="1" applyAlignment="1" applyProtection="1">
      <alignment vertical="center" wrapText="1"/>
    </xf>
    <xf numFmtId="4" fontId="15" fillId="4" borderId="46" xfId="0" applyNumberFormat="1" applyFont="1" applyFill="1" applyBorder="1" applyAlignment="1" applyProtection="1">
      <alignment horizontal="right" vertical="center" wrapText="1"/>
    </xf>
    <xf numFmtId="4" fontId="15" fillId="4" borderId="17" xfId="0" applyNumberFormat="1" applyFont="1" applyFill="1" applyBorder="1" applyAlignment="1" applyProtection="1">
      <alignment horizontal="right" vertical="center" wrapText="1"/>
    </xf>
    <xf numFmtId="4" fontId="18" fillId="0" borderId="33" xfId="0" applyNumberFormat="1" applyFont="1" applyBorder="1" applyAlignment="1"/>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0" fontId="0" fillId="4" borderId="14" xfId="0" applyFill="1" applyBorder="1" applyAlignment="1">
      <alignment vertical="center" wrapText="1"/>
    </xf>
    <xf numFmtId="0" fontId="0" fillId="4" borderId="6" xfId="0" applyFill="1" applyBorder="1" applyAlignment="1">
      <alignment vertical="center" wrapText="1"/>
    </xf>
    <xf numFmtId="0" fontId="0" fillId="4" borderId="21" xfId="0" applyFill="1" applyBorder="1" applyAlignment="1">
      <alignment vertical="center" wrapText="1"/>
    </xf>
    <xf numFmtId="167" fontId="14" fillId="3" borderId="15" xfId="0" applyNumberFormat="1" applyFont="1" applyFill="1" applyBorder="1" applyAlignment="1">
      <alignment horizontal="right" vertical="center" wrapText="1"/>
    </xf>
    <xf numFmtId="0" fontId="22" fillId="0" borderId="15"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6" xfId="0" applyNumberFormat="1" applyFont="1" applyFill="1" applyBorder="1" applyAlignment="1" applyProtection="1">
      <alignment vertical="center"/>
    </xf>
    <xf numFmtId="17" fontId="22" fillId="3" borderId="44" xfId="0" applyNumberFormat="1" applyFont="1" applyFill="1" applyBorder="1" applyAlignment="1"/>
    <xf numFmtId="0" fontId="18" fillId="3" borderId="0" xfId="0" applyFont="1" applyFill="1" applyBorder="1" applyAlignment="1">
      <alignment horizontal="center"/>
    </xf>
    <xf numFmtId="0" fontId="22" fillId="3" borderId="49" xfId="0" applyFont="1" applyFill="1" applyBorder="1"/>
    <xf numFmtId="0" fontId="18" fillId="3" borderId="22" xfId="0" applyFont="1" applyFill="1" applyBorder="1" applyAlignment="1">
      <alignment horizontal="right"/>
    </xf>
    <xf numFmtId="0" fontId="18" fillId="3" borderId="22" xfId="0" applyFont="1" applyFill="1" applyBorder="1" applyAlignment="1">
      <alignment horizontal="center"/>
    </xf>
    <xf numFmtId="0" fontId="18" fillId="3" borderId="50" xfId="0" applyFont="1" applyFill="1" applyBorder="1" applyAlignment="1">
      <alignment horizontal="center"/>
    </xf>
    <xf numFmtId="0" fontId="18" fillId="3" borderId="13" xfId="0" applyFont="1" applyFill="1" applyBorder="1" applyAlignment="1">
      <alignment horizontal="center"/>
    </xf>
    <xf numFmtId="0" fontId="18" fillId="3" borderId="51" xfId="0" applyFont="1" applyFill="1" applyBorder="1" applyAlignment="1">
      <alignment horizontal="center"/>
    </xf>
    <xf numFmtId="0" fontId="18" fillId="3" borderId="0" xfId="0" applyFont="1" applyFill="1"/>
    <xf numFmtId="0" fontId="18" fillId="0"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4" fontId="18" fillId="0" borderId="0" xfId="0" applyNumberFormat="1" applyFont="1" applyFill="1" applyBorder="1"/>
    <xf numFmtId="0" fontId="18" fillId="3" borderId="6" xfId="0" applyFont="1" applyFill="1" applyBorder="1"/>
    <xf numFmtId="0" fontId="18" fillId="2" borderId="15" xfId="0" applyFont="1" applyFill="1" applyBorder="1" applyAlignment="1">
      <alignment horizontal="center"/>
    </xf>
    <xf numFmtId="0" fontId="34" fillId="2" borderId="15" xfId="0" applyFont="1" applyFill="1" applyBorder="1" applyAlignment="1">
      <alignment horizontal="center"/>
    </xf>
    <xf numFmtId="0" fontId="35" fillId="0" borderId="0" xfId="0" applyFont="1"/>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3" fillId="2" borderId="14" xfId="0" applyNumberFormat="1" applyFont="1" applyFill="1" applyBorder="1" applyAlignment="1">
      <alignment horizontal="left" vertical="center"/>
    </xf>
    <xf numFmtId="49" fontId="33" fillId="2" borderId="4" xfId="0" applyNumberFormat="1" applyFont="1" applyFill="1" applyBorder="1" applyAlignment="1">
      <alignment horizontal="left" vertical="center"/>
    </xf>
    <xf numFmtId="49" fontId="33" fillId="2" borderId="5" xfId="0" applyNumberFormat="1" applyFont="1" applyFill="1" applyBorder="1" applyAlignment="1">
      <alignment horizontal="left" vertical="center"/>
    </xf>
    <xf numFmtId="49" fontId="33" fillId="2" borderId="6" xfId="0" applyNumberFormat="1" applyFont="1" applyFill="1" applyBorder="1" applyAlignment="1">
      <alignment horizontal="left" vertical="center"/>
    </xf>
    <xf numFmtId="49" fontId="33" fillId="2" borderId="0" xfId="0" applyNumberFormat="1" applyFont="1" applyFill="1" applyBorder="1" applyAlignment="1">
      <alignment horizontal="left" vertical="center"/>
    </xf>
    <xf numFmtId="49" fontId="33" fillId="2" borderId="7" xfId="0" applyNumberFormat="1" applyFont="1" applyFill="1" applyBorder="1" applyAlignment="1">
      <alignment horizontal="left" vertical="center"/>
    </xf>
    <xf numFmtId="49" fontId="33" fillId="2" borderId="21" xfId="0" applyNumberFormat="1" applyFont="1" applyFill="1" applyBorder="1" applyAlignment="1">
      <alignment horizontal="left" vertical="center"/>
    </xf>
    <xf numFmtId="49" fontId="33" fillId="2" borderId="22" xfId="0" applyNumberFormat="1" applyFont="1" applyFill="1" applyBorder="1" applyAlignment="1">
      <alignment horizontal="left" vertical="center"/>
    </xf>
    <xf numFmtId="49" fontId="33" fillId="2" borderId="40"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2" xfId="0" applyFont="1" applyFill="1" applyBorder="1" applyAlignment="1" applyProtection="1">
      <alignment horizontal="left" vertical="top"/>
    </xf>
    <xf numFmtId="0" fontId="6" fillId="0" borderId="40" xfId="0" applyFont="1" applyFill="1" applyBorder="1" applyAlignment="1" applyProtection="1">
      <alignment horizontal="left" vertical="top"/>
    </xf>
    <xf numFmtId="0" fontId="6" fillId="4" borderId="1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0"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4"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22" xfId="0" applyNumberFormat="1" applyFont="1" applyFill="1" applyBorder="1" applyAlignment="1">
      <alignment horizontal="center" vertical="center" wrapText="1"/>
    </xf>
    <xf numFmtId="49" fontId="15" fillId="3" borderId="40"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4"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4" xfId="0" applyNumberFormat="1" applyFont="1" applyFill="1" applyBorder="1" applyAlignment="1" applyProtection="1">
      <alignment horizontal="center" vertical="center" wrapText="1"/>
      <protection locked="0"/>
    </xf>
    <xf numFmtId="14" fontId="15" fillId="3" borderId="47"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wrapText="1"/>
      <protection locked="0"/>
    </xf>
    <xf numFmtId="14" fontId="15" fillId="3" borderId="26"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4"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1" xfId="0" applyNumberFormat="1" applyFont="1" applyFill="1" applyBorder="1" applyAlignment="1">
      <alignment horizontal="center" vertical="center"/>
    </xf>
    <xf numFmtId="167" fontId="15" fillId="0" borderId="22"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32" fillId="3" borderId="1" xfId="0" applyFont="1" applyFill="1" applyBorder="1" applyAlignment="1">
      <alignment horizontal="center" vertical="center"/>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20" fillId="4" borderId="14" xfId="0" applyFont="1" applyFill="1" applyBorder="1" applyAlignment="1">
      <alignment horizontal="left" vertical="center"/>
    </xf>
    <xf numFmtId="0" fontId="0" fillId="4" borderId="5" xfId="0" applyFill="1" applyBorder="1" applyAlignment="1">
      <alignment horizontal="left" vertical="center"/>
    </xf>
    <xf numFmtId="0" fontId="0" fillId="4" borderId="21" xfId="0" applyFill="1" applyBorder="1" applyAlignment="1">
      <alignment horizontal="left" vertical="center"/>
    </xf>
    <xf numFmtId="0" fontId="0" fillId="4" borderId="40"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22" xfId="0" applyFill="1" applyBorder="1" applyAlignment="1">
      <alignment horizontal="left" vertical="center"/>
    </xf>
    <xf numFmtId="0" fontId="0" fillId="0" borderId="40" xfId="0" applyFill="1" applyBorder="1" applyAlignment="1">
      <alignment horizontal="left" vertical="center"/>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7" xfId="0" applyFill="1" applyBorder="1" applyAlignment="1">
      <alignment horizontal="left" vertical="center" wrapText="1"/>
    </xf>
    <xf numFmtId="0" fontId="0" fillId="4" borderId="22" xfId="0" applyFill="1" applyBorder="1" applyAlignment="1">
      <alignment horizontal="left" vertical="center" wrapText="1"/>
    </xf>
    <xf numFmtId="0" fontId="0" fillId="4" borderId="40" xfId="0" applyFill="1" applyBorder="1" applyAlignment="1">
      <alignment horizontal="left" vertical="center" wrapText="1"/>
    </xf>
    <xf numFmtId="0" fontId="22" fillId="3" borderId="17" xfId="0" applyFont="1" applyFill="1" applyBorder="1" applyAlignment="1">
      <alignment horizontal="left" vertical="center"/>
    </xf>
    <xf numFmtId="0" fontId="22" fillId="3" borderId="42" xfId="0" applyFont="1" applyFill="1" applyBorder="1" applyAlignment="1">
      <alignment horizontal="left" vertical="center"/>
    </xf>
    <xf numFmtId="0" fontId="18" fillId="3" borderId="42" xfId="0" applyFont="1" applyFill="1" applyBorder="1" applyAlignment="1">
      <alignment horizontal="center"/>
    </xf>
    <xf numFmtId="49" fontId="18" fillId="0" borderId="1" xfId="0" applyNumberFormat="1" applyFont="1" applyFill="1" applyBorder="1" applyAlignment="1"/>
    <xf numFmtId="49" fontId="18" fillId="0" borderId="2" xfId="0" applyNumberFormat="1" applyFont="1" applyFill="1" applyBorder="1" applyAlignment="1"/>
    <xf numFmtId="49" fontId="18" fillId="0" borderId="22" xfId="0" applyNumberFormat="1" applyFont="1" applyFill="1" applyBorder="1" applyAlignment="1"/>
    <xf numFmtId="49" fontId="18" fillId="0" borderId="3" xfId="0" applyNumberFormat="1" applyFont="1" applyFill="1" applyBorder="1" applyAlignment="1"/>
    <xf numFmtId="0" fontId="18" fillId="3" borderId="43" xfId="0" applyFont="1" applyFill="1" applyBorder="1" applyAlignment="1">
      <alignment horizontal="center"/>
    </xf>
    <xf numFmtId="0" fontId="18" fillId="3" borderId="37" xfId="0" applyFont="1" applyFill="1" applyBorder="1" applyAlignment="1">
      <alignment horizontal="center"/>
    </xf>
    <xf numFmtId="0" fontId="18" fillId="3" borderId="35" xfId="0" applyFont="1" applyFill="1" applyBorder="1" applyAlignment="1">
      <alignment horizontal="center"/>
    </xf>
    <xf numFmtId="0" fontId="18" fillId="3" borderId="0" xfId="0" applyFont="1" applyFill="1" applyBorder="1" applyAlignment="1">
      <alignment horizont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16</xdr:row>
      <xdr:rowOff>14286</xdr:rowOff>
    </xdr:from>
    <xdr:to>
      <xdr:col>6</xdr:col>
      <xdr:colOff>1039813</xdr:colOff>
      <xdr:row>17</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21</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14</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19</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24</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25</xdr:row>
      <xdr:rowOff>59532</xdr:rowOff>
    </xdr:from>
    <xdr:to>
      <xdr:col>6</xdr:col>
      <xdr:colOff>59530</xdr:colOff>
      <xdr:row>27</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454817</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8"/>
  <sheetViews>
    <sheetView showGridLines="0" tabSelected="1" zoomScale="90" zoomScaleNormal="90" workbookViewId="0">
      <selection activeCell="F12" sqref="F12"/>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14" t="s">
        <v>142</v>
      </c>
      <c r="C2" s="315"/>
      <c r="D2" s="315"/>
      <c r="E2" s="315"/>
      <c r="F2" s="316"/>
      <c r="L2" s="75"/>
      <c r="M2" s="75"/>
      <c r="N2" s="75"/>
      <c r="O2" s="75"/>
    </row>
    <row r="3" spans="1:17" ht="21.95" customHeight="1" x14ac:dyDescent="0.25">
      <c r="B3" s="72" t="s">
        <v>143</v>
      </c>
      <c r="C3" s="274"/>
      <c r="D3" s="274"/>
      <c r="E3" s="274"/>
      <c r="F3" s="275"/>
      <c r="L3" s="75"/>
      <c r="M3" s="75"/>
      <c r="N3" s="75"/>
      <c r="O3" s="75"/>
    </row>
    <row r="4" spans="1:17" ht="23.25" x14ac:dyDescent="0.35">
      <c r="B4" s="72" t="s">
        <v>91</v>
      </c>
      <c r="C4" s="67"/>
      <c r="D4" s="67"/>
      <c r="E4" s="67"/>
      <c r="F4" s="68"/>
      <c r="G4" s="5"/>
      <c r="L4" s="75"/>
      <c r="M4" s="75"/>
      <c r="N4" s="75"/>
      <c r="O4" s="75"/>
      <c r="Q4" s="6"/>
    </row>
    <row r="5" spans="1:17" ht="39" customHeight="1" x14ac:dyDescent="0.35">
      <c r="B5" s="320" t="s">
        <v>80</v>
      </c>
      <c r="C5" s="321"/>
      <c r="D5" s="321"/>
      <c r="E5" s="321"/>
      <c r="F5" s="322"/>
      <c r="G5" s="5"/>
      <c r="L5" s="75"/>
      <c r="M5" s="75"/>
      <c r="N5" s="75"/>
      <c r="O5" s="75"/>
      <c r="Q5" s="73" t="s">
        <v>0</v>
      </c>
    </row>
    <row r="6" spans="1:17" ht="39" customHeight="1" x14ac:dyDescent="0.35">
      <c r="B6" s="323" t="s">
        <v>83</v>
      </c>
      <c r="C6" s="324"/>
      <c r="D6" s="324"/>
      <c r="E6" s="324"/>
      <c r="F6" s="325"/>
      <c r="G6" s="5"/>
      <c r="L6" s="75"/>
      <c r="M6" s="75"/>
      <c r="N6" s="75"/>
      <c r="O6" s="75"/>
      <c r="Q6" s="73"/>
    </row>
    <row r="7" spans="1:17" ht="24" thickBot="1" x14ac:dyDescent="0.4">
      <c r="B7" s="71"/>
      <c r="C7" s="69"/>
      <c r="D7" s="69"/>
      <c r="E7" s="69"/>
      <c r="F7" s="70"/>
      <c r="G7" s="5"/>
      <c r="L7" s="75"/>
      <c r="M7" s="75"/>
      <c r="N7" s="75"/>
      <c r="O7" s="75"/>
      <c r="Q7" s="74" t="s">
        <v>26</v>
      </c>
    </row>
    <row r="8" spans="1:17" ht="20.100000000000001" customHeight="1" x14ac:dyDescent="0.35">
      <c r="A8" s="8"/>
      <c r="B8" s="46" t="s">
        <v>1</v>
      </c>
      <c r="C8" s="317"/>
      <c r="D8" s="318"/>
      <c r="E8" s="318"/>
      <c r="F8" s="319"/>
      <c r="G8" s="7"/>
      <c r="L8" s="75"/>
      <c r="M8" s="75"/>
      <c r="N8" s="75"/>
      <c r="O8" s="75"/>
      <c r="Q8" s="74" t="s">
        <v>2</v>
      </c>
    </row>
    <row r="9" spans="1:17" ht="16.5" thickBot="1" x14ac:dyDescent="0.3">
      <c r="B9" s="9"/>
      <c r="C9" s="12"/>
      <c r="D9" s="12"/>
      <c r="E9" s="10"/>
      <c r="F9" s="13"/>
      <c r="G9" s="9"/>
      <c r="H9" s="12"/>
      <c r="I9" s="10"/>
      <c r="J9" s="13"/>
      <c r="K9" s="13"/>
      <c r="L9" s="13"/>
      <c r="M9" s="13"/>
      <c r="N9" s="13"/>
      <c r="O9" s="76"/>
      <c r="P9" s="13"/>
    </row>
    <row r="10" spans="1:17" ht="16.5" thickBot="1" x14ac:dyDescent="0.3">
      <c r="B10" s="326" t="s">
        <v>29</v>
      </c>
      <c r="C10" s="327"/>
      <c r="D10" s="327"/>
      <c r="E10" s="328"/>
      <c r="F10" s="13"/>
      <c r="G10" s="9"/>
      <c r="H10" s="12"/>
      <c r="I10" s="10"/>
      <c r="J10" s="13"/>
      <c r="K10" s="13"/>
      <c r="L10" s="13"/>
      <c r="M10" s="13"/>
      <c r="N10" s="13"/>
      <c r="O10" s="76"/>
      <c r="P10" s="13"/>
    </row>
    <row r="11" spans="1:17" ht="20.25" customHeight="1" thickBot="1" x14ac:dyDescent="0.3">
      <c r="B11" s="329" t="s">
        <v>47</v>
      </c>
      <c r="C11" s="330"/>
      <c r="D11" s="331"/>
      <c r="E11" s="183"/>
      <c r="F11" s="9"/>
      <c r="G11" s="12"/>
      <c r="H11" s="10"/>
      <c r="I11" s="13"/>
      <c r="J11" s="13"/>
      <c r="K11" s="13"/>
      <c r="L11" s="13"/>
      <c r="M11" s="13"/>
      <c r="N11" s="3"/>
      <c r="O11" s="13"/>
      <c r="P11" s="4"/>
      <c r="Q11" s="1"/>
    </row>
    <row r="12" spans="1:17" ht="33.950000000000003" customHeight="1" thickBot="1" x14ac:dyDescent="0.3">
      <c r="B12" s="332" t="s">
        <v>84</v>
      </c>
      <c r="C12" s="227" t="s">
        <v>26</v>
      </c>
      <c r="D12" s="334" t="s">
        <v>27</v>
      </c>
      <c r="E12" s="335"/>
      <c r="F12" s="9"/>
      <c r="G12" s="12"/>
      <c r="H12" s="10"/>
      <c r="I12" s="13"/>
      <c r="J12" s="13"/>
      <c r="K12" s="13"/>
      <c r="L12" s="13"/>
      <c r="M12" s="13"/>
      <c r="N12" s="3"/>
      <c r="O12" s="13"/>
      <c r="P12" s="4"/>
      <c r="Q12" s="1"/>
    </row>
    <row r="13" spans="1:17" ht="28.5" customHeight="1" thickBot="1" x14ac:dyDescent="0.3">
      <c r="B13" s="333"/>
      <c r="C13" s="228"/>
      <c r="D13" s="336"/>
      <c r="E13" s="337"/>
      <c r="F13" s="9"/>
      <c r="G13" s="12"/>
      <c r="H13" s="10"/>
      <c r="I13" s="13"/>
      <c r="J13" s="13"/>
      <c r="K13" s="13"/>
      <c r="L13" s="13"/>
      <c r="M13" s="13"/>
      <c r="N13" s="3"/>
      <c r="O13" s="13"/>
      <c r="P13" s="4"/>
      <c r="Q13" s="1"/>
    </row>
    <row r="14" spans="1:17" ht="15.75" x14ac:dyDescent="0.25">
      <c r="B14" s="34"/>
      <c r="C14" s="12"/>
      <c r="D14" s="12"/>
      <c r="E14" s="10"/>
      <c r="F14" s="13"/>
      <c r="G14" s="9"/>
      <c r="H14" s="12"/>
      <c r="I14" s="10"/>
      <c r="J14" s="13"/>
      <c r="K14" s="13"/>
      <c r="L14" s="13"/>
      <c r="M14" s="13"/>
      <c r="N14" s="13"/>
      <c r="O14" s="3"/>
      <c r="P14" s="13"/>
    </row>
    <row r="15" spans="1:17" ht="16.5" thickBot="1" x14ac:dyDescent="0.3">
      <c r="B15" s="14"/>
      <c r="C15" s="14"/>
      <c r="D15" s="14"/>
      <c r="E15" s="14"/>
      <c r="F15" s="13"/>
      <c r="G15" s="9"/>
      <c r="H15" s="12"/>
      <c r="I15" s="10"/>
      <c r="J15" s="13"/>
      <c r="K15" s="13"/>
      <c r="L15" s="13"/>
      <c r="M15" s="13"/>
      <c r="N15" s="13"/>
      <c r="O15" s="3"/>
      <c r="P15" s="13"/>
    </row>
    <row r="16" spans="1:17" ht="16.5" thickBot="1" x14ac:dyDescent="0.3">
      <c r="B16" s="43" t="s">
        <v>4</v>
      </c>
      <c r="C16" s="44"/>
      <c r="D16" s="88" t="s">
        <v>32</v>
      </c>
      <c r="E16" s="42" t="s">
        <v>3</v>
      </c>
      <c r="F16" s="15"/>
      <c r="G16" s="13"/>
      <c r="H16" s="12"/>
      <c r="I16" s="10"/>
      <c r="J16" s="13"/>
      <c r="K16" s="13"/>
      <c r="L16" s="13"/>
      <c r="M16" s="13"/>
      <c r="N16" s="13"/>
      <c r="O16" s="3"/>
      <c r="P16" s="13"/>
    </row>
    <row r="17" spans="2:17" ht="24.95" customHeight="1" thickBot="1" x14ac:dyDescent="0.3">
      <c r="B17" s="291" t="s">
        <v>50</v>
      </c>
      <c r="C17" s="292"/>
      <c r="D17" s="184"/>
      <c r="E17" s="185"/>
      <c r="F17" s="15"/>
      <c r="G17" s="13"/>
      <c r="H17" s="12"/>
      <c r="I17" s="10"/>
      <c r="J17" s="13"/>
      <c r="K17" s="13"/>
      <c r="L17" s="13"/>
      <c r="M17" s="13"/>
      <c r="N17" s="13"/>
      <c r="O17" s="3"/>
      <c r="P17" s="13"/>
    </row>
    <row r="18" spans="2:17" ht="30.6" customHeight="1" thickBot="1" x14ac:dyDescent="0.3">
      <c r="B18" s="312" t="s">
        <v>54</v>
      </c>
      <c r="C18" s="313"/>
      <c r="D18" s="186"/>
      <c r="E18" s="187"/>
      <c r="F18" s="15"/>
      <c r="G18" s="13"/>
      <c r="H18" s="12"/>
      <c r="I18" s="10"/>
      <c r="J18" s="13"/>
      <c r="K18" s="13"/>
      <c r="L18" s="13"/>
      <c r="M18" s="13"/>
      <c r="N18" s="13"/>
      <c r="O18" s="3"/>
      <c r="P18" s="13"/>
    </row>
    <row r="19" spans="2:17" ht="20.100000000000001" customHeight="1" thickBot="1" x14ac:dyDescent="0.3">
      <c r="B19" s="45" t="s">
        <v>30</v>
      </c>
      <c r="C19" s="306"/>
      <c r="D19" s="307"/>
      <c r="E19" s="308"/>
      <c r="F19" s="16"/>
      <c r="G19" s="13"/>
      <c r="H19" s="12"/>
      <c r="I19" s="10"/>
      <c r="J19" s="14"/>
      <c r="K19" s="13"/>
      <c r="L19" s="13"/>
      <c r="M19" s="13"/>
      <c r="N19" s="13"/>
      <c r="O19" s="3"/>
      <c r="P19" s="13"/>
    </row>
    <row r="20" spans="2:17" ht="24" customHeight="1" thickBot="1" x14ac:dyDescent="0.3">
      <c r="B20" s="14"/>
      <c r="C20" s="14"/>
      <c r="D20" s="14"/>
      <c r="E20" s="14"/>
      <c r="F20" s="16"/>
      <c r="G20" s="9"/>
      <c r="H20" s="9"/>
      <c r="I20" s="12"/>
      <c r="J20" s="10"/>
      <c r="K20" s="13"/>
      <c r="L20" s="13"/>
      <c r="M20" s="13"/>
      <c r="N20" s="13"/>
      <c r="O20" s="13"/>
      <c r="Q20" s="17"/>
    </row>
    <row r="21" spans="2:17" ht="20.100000000000001" customHeight="1" thickBot="1" x14ac:dyDescent="0.3">
      <c r="B21" s="40" t="s">
        <v>5</v>
      </c>
      <c r="C21" s="41"/>
      <c r="D21" s="88" t="s">
        <v>32</v>
      </c>
      <c r="E21" s="42" t="s">
        <v>3</v>
      </c>
      <c r="F21" s="18"/>
      <c r="G21" s="9"/>
      <c r="H21" s="9"/>
      <c r="I21" s="12"/>
      <c r="J21" s="10"/>
      <c r="K21" s="13"/>
      <c r="L21" s="13"/>
      <c r="M21" s="13"/>
      <c r="N21" s="13"/>
      <c r="O21" s="13"/>
      <c r="Q21" s="17"/>
    </row>
    <row r="22" spans="2:17" ht="24.95" customHeight="1" thickBot="1" x14ac:dyDescent="0.3">
      <c r="B22" s="309" t="s">
        <v>52</v>
      </c>
      <c r="C22" s="310"/>
      <c r="D22" s="188"/>
      <c r="E22" s="19"/>
      <c r="F22" s="16"/>
      <c r="G22" s="15"/>
      <c r="H22" s="15"/>
      <c r="I22" s="12"/>
      <c r="J22" s="10"/>
      <c r="K22" s="13"/>
      <c r="L22" s="13"/>
      <c r="M22" s="13"/>
      <c r="N22" s="13"/>
      <c r="O22" s="13"/>
      <c r="Q22" s="17"/>
    </row>
    <row r="23" spans="2:17" ht="30" customHeight="1" thickBot="1" x14ac:dyDescent="0.3">
      <c r="B23" s="291" t="s">
        <v>51</v>
      </c>
      <c r="C23" s="292"/>
      <c r="D23" s="189"/>
      <c r="E23" s="19"/>
      <c r="F23" s="16"/>
      <c r="G23" s="15"/>
      <c r="H23" s="20"/>
      <c r="I23" s="12"/>
      <c r="J23" s="10"/>
      <c r="K23" s="13"/>
      <c r="L23" s="13"/>
      <c r="M23" s="13"/>
      <c r="N23" s="13"/>
      <c r="O23" s="13"/>
      <c r="Q23" s="17"/>
    </row>
    <row r="24" spans="2:17" ht="22.5" customHeight="1" thickBot="1" x14ac:dyDescent="0.3">
      <c r="B24" s="291" t="s">
        <v>55</v>
      </c>
      <c r="C24" s="292"/>
      <c r="D24" s="296"/>
      <c r="E24" s="298"/>
      <c r="F24" s="16"/>
      <c r="G24" s="15"/>
      <c r="H24" s="20"/>
      <c r="I24" s="12"/>
      <c r="J24" s="10"/>
      <c r="K24" s="13"/>
      <c r="L24" s="13"/>
      <c r="M24" s="13"/>
      <c r="N24" s="13"/>
      <c r="O24" s="13"/>
      <c r="Q24" s="17"/>
    </row>
    <row r="25" spans="2:17" ht="36.75" customHeight="1" thickBot="1" x14ac:dyDescent="0.3">
      <c r="B25" s="21"/>
      <c r="C25" s="21"/>
      <c r="D25" s="21"/>
      <c r="E25" s="21"/>
      <c r="F25" s="16"/>
      <c r="G25" s="15"/>
      <c r="H25" s="15"/>
      <c r="I25" s="12"/>
      <c r="J25" s="311"/>
      <c r="K25" s="311"/>
      <c r="L25" s="13"/>
      <c r="M25" s="13"/>
      <c r="N25" s="13"/>
      <c r="O25" s="13"/>
      <c r="Q25" s="17"/>
    </row>
    <row r="26" spans="2:17" ht="20.100000000000001" customHeight="1" thickBot="1" x14ac:dyDescent="0.3">
      <c r="B26" s="299" t="s">
        <v>6</v>
      </c>
      <c r="C26" s="300"/>
      <c r="D26" s="90" t="s">
        <v>32</v>
      </c>
      <c r="E26" s="39" t="s">
        <v>3</v>
      </c>
      <c r="F26" s="12"/>
      <c r="G26" s="15"/>
      <c r="I26" s="12"/>
      <c r="J26" s="305"/>
      <c r="K26" s="305"/>
      <c r="L26" s="13"/>
      <c r="M26" s="13"/>
      <c r="N26" s="13"/>
      <c r="O26" s="13"/>
      <c r="Q26" s="17"/>
    </row>
    <row r="27" spans="2:17" ht="21.95" customHeight="1" thickBot="1" x14ac:dyDescent="0.3">
      <c r="B27" s="291" t="s">
        <v>56</v>
      </c>
      <c r="C27" s="292"/>
      <c r="D27" s="301"/>
      <c r="E27" s="302"/>
      <c r="F27" s="10"/>
      <c r="G27" s="10"/>
      <c r="H27" s="13"/>
      <c r="I27" s="13"/>
      <c r="J27" s="13"/>
      <c r="K27" s="13"/>
      <c r="L27" s="13"/>
      <c r="M27" s="3"/>
      <c r="N27" s="17"/>
      <c r="P27" s="1"/>
      <c r="Q27" s="1"/>
    </row>
    <row r="28" spans="2:17" ht="32.25" customHeight="1" thickBot="1" x14ac:dyDescent="0.3">
      <c r="B28" s="291" t="s">
        <v>57</v>
      </c>
      <c r="C28" s="292"/>
      <c r="D28" s="303"/>
      <c r="E28" s="304"/>
      <c r="F28" s="10"/>
      <c r="G28" s="10"/>
      <c r="H28" s="13"/>
      <c r="I28" s="13"/>
      <c r="J28" s="13"/>
      <c r="K28" s="13"/>
      <c r="L28" s="13"/>
      <c r="M28" s="3"/>
      <c r="N28" s="17"/>
      <c r="P28" s="1"/>
      <c r="Q28" s="1"/>
    </row>
    <row r="29" spans="2:17" ht="32.25" customHeight="1" thickBot="1" x14ac:dyDescent="0.3">
      <c r="B29" s="291" t="s">
        <v>138</v>
      </c>
      <c r="C29" s="292"/>
      <c r="D29" s="190"/>
      <c r="E29" s="191"/>
      <c r="F29" s="10"/>
      <c r="G29" s="10"/>
      <c r="H29" s="13"/>
      <c r="I29" s="13"/>
      <c r="J29" s="13"/>
      <c r="K29" s="13"/>
      <c r="L29" s="13"/>
      <c r="M29" s="3"/>
      <c r="N29" s="17"/>
      <c r="P29" s="1"/>
      <c r="Q29" s="1"/>
    </row>
    <row r="30" spans="2:17" ht="32.25" customHeight="1" thickBot="1" x14ac:dyDescent="0.3">
      <c r="B30" s="21"/>
      <c r="C30" s="21"/>
      <c r="D30" s="21"/>
      <c r="E30" s="21"/>
      <c r="G30" s="10"/>
      <c r="H30" s="10"/>
      <c r="I30" s="10"/>
      <c r="M30" s="3"/>
      <c r="N30" s="4"/>
      <c r="P30" s="1"/>
      <c r="Q30" s="1"/>
    </row>
    <row r="31" spans="2:17" ht="19.5" customHeight="1" thickBot="1" x14ac:dyDescent="0.3">
      <c r="B31" s="299" t="s">
        <v>7</v>
      </c>
      <c r="C31" s="300"/>
      <c r="D31" s="88" t="s">
        <v>32</v>
      </c>
      <c r="E31" s="88" t="s">
        <v>3</v>
      </c>
      <c r="F31" s="197"/>
      <c r="H31" s="1"/>
      <c r="M31" s="3"/>
      <c r="N31" s="4"/>
      <c r="P31" s="1"/>
      <c r="Q31" s="1"/>
    </row>
    <row r="32" spans="2:17" ht="34.5" customHeight="1" thickBot="1" x14ac:dyDescent="0.3">
      <c r="B32" s="291" t="s">
        <v>53</v>
      </c>
      <c r="C32" s="292"/>
      <c r="D32" s="192"/>
      <c r="E32" s="193"/>
      <c r="F32" s="89"/>
      <c r="G32" s="15"/>
    </row>
    <row r="33" spans="2:17" ht="22.5" customHeight="1" thickBot="1" x14ac:dyDescent="0.3">
      <c r="B33" s="78" t="s">
        <v>28</v>
      </c>
      <c r="C33" s="296"/>
      <c r="D33" s="297"/>
      <c r="E33" s="297"/>
      <c r="F33" s="298"/>
      <c r="G33" s="15"/>
    </row>
    <row r="34" spans="2:17" ht="28.5" customHeight="1" thickBot="1" x14ac:dyDescent="0.3">
      <c r="B34" s="77"/>
      <c r="C34" s="22"/>
      <c r="D34" s="22"/>
      <c r="E34" s="22"/>
      <c r="F34" s="23"/>
      <c r="G34" s="15"/>
    </row>
    <row r="35" spans="2:17" ht="20.100000000000001" customHeight="1" thickBot="1" x14ac:dyDescent="0.3">
      <c r="B35" s="293" t="s">
        <v>8</v>
      </c>
      <c r="C35" s="294"/>
      <c r="D35" s="294"/>
      <c r="E35" s="294"/>
      <c r="F35" s="295"/>
      <c r="G35" s="15"/>
    </row>
    <row r="36" spans="2:17" ht="28.5" customHeight="1" thickBot="1" x14ac:dyDescent="0.3">
      <c r="B36" s="288" t="s">
        <v>98</v>
      </c>
      <c r="C36" s="289"/>
      <c r="D36" s="289"/>
      <c r="E36" s="290"/>
      <c r="F36" s="38">
        <f>Bilagsoversigt!I63</f>
        <v>0</v>
      </c>
      <c r="G36" s="15"/>
    </row>
    <row r="37" spans="2:17" ht="24" customHeight="1" thickBot="1" x14ac:dyDescent="0.3">
      <c r="B37" s="288" t="s">
        <v>95</v>
      </c>
      <c r="C37" s="289"/>
      <c r="D37" s="289"/>
      <c r="E37" s="290"/>
      <c r="F37" s="38">
        <f>Bilagsoversigt!L63</f>
        <v>0</v>
      </c>
      <c r="G37" s="15"/>
    </row>
    <row r="38" spans="2:17" ht="39.75" customHeight="1" thickBot="1" x14ac:dyDescent="0.3">
      <c r="B38" s="34"/>
      <c r="C38" s="34"/>
      <c r="D38" s="34"/>
      <c r="E38" s="195"/>
      <c r="F38" s="196"/>
      <c r="G38" s="15"/>
    </row>
    <row r="39" spans="2:17" ht="36.75" customHeight="1" thickBot="1" x14ac:dyDescent="0.3">
      <c r="B39" s="276" t="s">
        <v>96</v>
      </c>
      <c r="C39" s="277"/>
      <c r="D39" s="277"/>
      <c r="E39" s="278"/>
      <c r="F39" s="250" t="s">
        <v>97</v>
      </c>
      <c r="G39" s="15"/>
    </row>
    <row r="40" spans="2:17" ht="27" customHeight="1" thickBot="1" x14ac:dyDescent="0.3">
      <c r="B40" s="276" t="s">
        <v>99</v>
      </c>
      <c r="C40" s="277"/>
      <c r="D40" s="277"/>
      <c r="E40" s="277"/>
      <c r="F40" s="278"/>
      <c r="H40" s="24"/>
    </row>
    <row r="41" spans="2:17" ht="18.75" customHeight="1" x14ac:dyDescent="0.25">
      <c r="B41" s="279"/>
      <c r="C41" s="280"/>
      <c r="D41" s="280"/>
      <c r="E41" s="280"/>
      <c r="F41" s="281"/>
      <c r="H41" s="24"/>
    </row>
    <row r="42" spans="2:17" ht="18" customHeight="1" x14ac:dyDescent="0.25">
      <c r="B42" s="282"/>
      <c r="C42" s="283"/>
      <c r="D42" s="283"/>
      <c r="E42" s="283"/>
      <c r="F42" s="284"/>
      <c r="H42" s="1"/>
      <c r="L42" s="3"/>
      <c r="M42" s="4"/>
      <c r="P42" s="1"/>
      <c r="Q42" s="1"/>
    </row>
    <row r="43" spans="2:17" ht="15.75" x14ac:dyDescent="0.25">
      <c r="B43" s="282"/>
      <c r="C43" s="283"/>
      <c r="D43" s="283"/>
      <c r="E43" s="283"/>
      <c r="F43" s="284"/>
      <c r="G43" s="13"/>
      <c r="H43" s="13"/>
      <c r="I43" s="13"/>
      <c r="J43" s="13"/>
      <c r="K43" s="13"/>
      <c r="L43" s="3"/>
      <c r="M43" s="17"/>
      <c r="P43" s="1"/>
      <c r="Q43" s="1"/>
    </row>
    <row r="44" spans="2:17" ht="19.5" customHeight="1" x14ac:dyDescent="0.25">
      <c r="B44" s="282"/>
      <c r="C44" s="283"/>
      <c r="D44" s="283"/>
      <c r="E44" s="283"/>
      <c r="F44" s="284"/>
      <c r="G44" s="13"/>
      <c r="H44" s="13"/>
      <c r="I44" s="13"/>
      <c r="J44" s="13"/>
      <c r="K44" s="13"/>
      <c r="L44" s="3"/>
      <c r="M44" s="17"/>
      <c r="P44" s="1"/>
      <c r="Q44" s="1"/>
    </row>
    <row r="45" spans="2:17" ht="19.5" customHeight="1" x14ac:dyDescent="0.25">
      <c r="B45" s="282"/>
      <c r="C45" s="283"/>
      <c r="D45" s="283"/>
      <c r="E45" s="283"/>
      <c r="F45" s="284"/>
      <c r="G45" s="13"/>
      <c r="H45" s="13"/>
      <c r="I45" s="13"/>
      <c r="J45" s="13"/>
      <c r="K45" s="13"/>
      <c r="L45" s="3"/>
      <c r="M45" s="17"/>
      <c r="P45" s="1"/>
      <c r="Q45" s="1"/>
    </row>
    <row r="46" spans="2:17" ht="19.5" customHeight="1" x14ac:dyDescent="0.25">
      <c r="B46" s="282"/>
      <c r="C46" s="283"/>
      <c r="D46" s="283"/>
      <c r="E46" s="283"/>
      <c r="F46" s="284"/>
      <c r="G46" s="13"/>
      <c r="H46" s="13"/>
      <c r="I46" s="13"/>
      <c r="J46" s="13"/>
      <c r="K46" s="13"/>
      <c r="L46" s="3"/>
      <c r="M46" s="17"/>
      <c r="P46" s="1"/>
      <c r="Q46" s="1"/>
    </row>
    <row r="47" spans="2:17" ht="36.75" customHeight="1" x14ac:dyDescent="0.25">
      <c r="B47" s="282"/>
      <c r="C47" s="283"/>
      <c r="D47" s="283"/>
      <c r="E47" s="283"/>
      <c r="F47" s="284"/>
      <c r="G47" s="13"/>
      <c r="H47" s="13"/>
      <c r="I47" s="13"/>
      <c r="J47" s="13"/>
      <c r="K47" s="13"/>
      <c r="L47" s="3"/>
      <c r="M47" s="17"/>
      <c r="P47" s="1"/>
      <c r="Q47" s="1"/>
    </row>
    <row r="48" spans="2:17" ht="35.25" customHeight="1" thickBot="1" x14ac:dyDescent="0.3">
      <c r="B48" s="285"/>
      <c r="C48" s="286"/>
      <c r="D48" s="286"/>
      <c r="E48" s="286"/>
      <c r="F48" s="287"/>
      <c r="G48" s="13"/>
      <c r="H48" s="13"/>
      <c r="I48" s="13"/>
      <c r="J48" s="13"/>
      <c r="K48" s="13"/>
      <c r="L48" s="3"/>
      <c r="M48" s="17"/>
      <c r="P48" s="1"/>
      <c r="Q48" s="1"/>
    </row>
    <row r="49" spans="2:17" ht="19.5" customHeight="1" x14ac:dyDescent="0.25">
      <c r="B49" s="26"/>
      <c r="C49" s="26"/>
      <c r="D49" s="26"/>
      <c r="E49" s="12"/>
      <c r="F49" s="10"/>
      <c r="G49" s="13"/>
      <c r="H49" s="13"/>
      <c r="I49" s="13"/>
      <c r="J49" s="13"/>
      <c r="K49" s="13"/>
      <c r="L49" s="3"/>
      <c r="M49" s="17"/>
      <c r="P49" s="1"/>
      <c r="Q49" s="1"/>
    </row>
    <row r="50" spans="2:17" ht="33.75" customHeight="1" x14ac:dyDescent="0.25">
      <c r="B50" s="27"/>
      <c r="C50" s="28"/>
      <c r="D50" s="28"/>
      <c r="E50" s="12"/>
      <c r="F50" s="10"/>
      <c r="G50" s="13"/>
      <c r="H50" s="13"/>
      <c r="I50" s="13"/>
      <c r="J50" s="13"/>
      <c r="K50" s="13"/>
      <c r="L50" s="3"/>
      <c r="M50" s="17"/>
      <c r="P50" s="1"/>
      <c r="Q50" s="1"/>
    </row>
    <row r="51" spans="2:17" ht="19.5" customHeight="1" x14ac:dyDescent="0.25">
      <c r="B51" s="29"/>
      <c r="C51" s="28"/>
      <c r="D51" s="28"/>
      <c r="E51" s="12"/>
      <c r="F51" s="10"/>
      <c r="G51" s="13"/>
      <c r="H51" s="13"/>
      <c r="I51" s="13"/>
      <c r="J51" s="13"/>
      <c r="K51" s="13"/>
      <c r="L51" s="3"/>
      <c r="M51" s="17"/>
      <c r="P51" s="1"/>
      <c r="Q51" s="1"/>
    </row>
    <row r="52" spans="2:17" ht="16.5" customHeight="1" x14ac:dyDescent="0.25">
      <c r="B52" s="27"/>
      <c r="C52" s="28"/>
      <c r="D52" s="28"/>
      <c r="E52" s="12"/>
      <c r="F52" s="10"/>
      <c r="G52" s="13"/>
      <c r="H52" s="13"/>
      <c r="I52" s="13"/>
      <c r="J52" s="13"/>
      <c r="K52" s="13"/>
      <c r="L52" s="3"/>
      <c r="M52" s="17"/>
      <c r="P52" s="1"/>
      <c r="Q52" s="1"/>
    </row>
    <row r="53" spans="2:17" ht="16.5" customHeight="1" x14ac:dyDescent="0.25">
      <c r="B53" s="30"/>
      <c r="C53" s="28"/>
      <c r="D53" s="28"/>
      <c r="E53" s="12"/>
      <c r="F53" s="10"/>
      <c r="G53" s="13"/>
      <c r="H53" s="13"/>
      <c r="I53" s="13"/>
      <c r="J53" s="13"/>
      <c r="K53" s="13"/>
      <c r="L53" s="3"/>
      <c r="M53" s="17"/>
      <c r="P53" s="1"/>
      <c r="Q53" s="1"/>
    </row>
    <row r="54" spans="2:17" ht="15.75" x14ac:dyDescent="0.25">
      <c r="B54" s="29"/>
      <c r="C54" s="28"/>
      <c r="D54" s="28"/>
      <c r="E54" s="12"/>
      <c r="F54" s="10"/>
      <c r="G54" s="13"/>
      <c r="H54" s="13"/>
      <c r="I54" s="13"/>
      <c r="J54" s="13"/>
      <c r="K54" s="13"/>
      <c r="L54" s="3"/>
      <c r="M54" s="17"/>
      <c r="P54" s="1"/>
      <c r="Q54" s="1"/>
    </row>
    <row r="55" spans="2:17" ht="15.75" x14ac:dyDescent="0.25">
      <c r="B55" s="29"/>
      <c r="C55" s="28"/>
      <c r="D55" s="28"/>
      <c r="E55" s="12"/>
      <c r="F55" s="10"/>
      <c r="G55" s="13"/>
      <c r="H55" s="13"/>
      <c r="I55" s="13"/>
      <c r="J55" s="13"/>
      <c r="K55" s="13"/>
      <c r="L55" s="3"/>
      <c r="M55" s="17"/>
      <c r="P55" s="1"/>
      <c r="Q55" s="1"/>
    </row>
    <row r="56" spans="2:17" ht="15.75" x14ac:dyDescent="0.25">
      <c r="B56" s="29"/>
      <c r="C56" s="31"/>
      <c r="D56" s="31"/>
      <c r="G56" s="13"/>
      <c r="H56" s="13"/>
      <c r="I56" s="13"/>
      <c r="J56" s="13"/>
      <c r="K56" s="13"/>
      <c r="L56" s="3"/>
      <c r="M56" s="17"/>
      <c r="P56" s="1"/>
      <c r="Q56" s="1"/>
    </row>
    <row r="57" spans="2:17" ht="15.75" x14ac:dyDescent="0.25">
      <c r="B57" s="29"/>
      <c r="C57" s="28"/>
      <c r="D57" s="28"/>
      <c r="E57" s="12"/>
      <c r="F57" s="10"/>
      <c r="G57" s="13"/>
      <c r="H57" s="13"/>
      <c r="I57" s="13"/>
      <c r="J57" s="13"/>
      <c r="K57" s="13"/>
      <c r="L57" s="3"/>
      <c r="M57" s="17"/>
      <c r="P57" s="1"/>
      <c r="Q57" s="1"/>
    </row>
    <row r="58" spans="2:17" ht="15.75" x14ac:dyDescent="0.25">
      <c r="B58" s="29"/>
      <c r="C58" s="26"/>
      <c r="D58" s="26"/>
      <c r="E58" s="12"/>
      <c r="F58" s="10"/>
      <c r="G58" s="32"/>
      <c r="H58" s="32"/>
      <c r="I58" s="32"/>
      <c r="J58" s="32"/>
      <c r="K58" s="32"/>
      <c r="L58" s="3"/>
      <c r="M58" s="11"/>
      <c r="P58" s="1"/>
      <c r="Q58" s="1"/>
    </row>
    <row r="59" spans="2:17" ht="15.75" x14ac:dyDescent="0.25">
      <c r="B59" s="33"/>
      <c r="C59" s="31"/>
      <c r="D59" s="31"/>
      <c r="G59" s="13"/>
      <c r="H59" s="13"/>
      <c r="I59" s="13"/>
      <c r="J59" s="13"/>
      <c r="K59" s="13"/>
      <c r="L59" s="3"/>
      <c r="M59" s="17"/>
      <c r="P59" s="1"/>
      <c r="Q59" s="1"/>
    </row>
    <row r="60" spans="2:17" ht="23.25" customHeight="1" x14ac:dyDescent="0.25">
      <c r="C60" s="31"/>
      <c r="D60" s="31"/>
      <c r="G60" s="13"/>
      <c r="H60" s="13"/>
      <c r="I60" s="13"/>
      <c r="J60" s="13"/>
      <c r="K60" s="13"/>
      <c r="L60" s="3"/>
      <c r="M60" s="17"/>
      <c r="P60" s="1"/>
      <c r="Q60" s="1"/>
    </row>
    <row r="61" spans="2:17" ht="36" customHeight="1" x14ac:dyDescent="0.25">
      <c r="C61" s="31"/>
      <c r="D61" s="31"/>
      <c r="G61" s="32"/>
      <c r="H61" s="32"/>
      <c r="I61" s="32"/>
      <c r="J61" s="32"/>
      <c r="K61" s="32"/>
      <c r="L61" s="3"/>
      <c r="M61" s="11"/>
      <c r="P61" s="1"/>
      <c r="Q61" s="1"/>
    </row>
    <row r="62" spans="2:17" ht="45" customHeight="1" x14ac:dyDescent="0.25">
      <c r="C62" s="31"/>
      <c r="D62" s="31"/>
      <c r="G62" s="32"/>
      <c r="H62" s="32"/>
      <c r="I62" s="32"/>
      <c r="J62" s="32"/>
      <c r="K62" s="32"/>
      <c r="L62" s="3"/>
      <c r="M62" s="11"/>
      <c r="P62" s="1"/>
      <c r="Q62" s="1"/>
    </row>
    <row r="63" spans="2:17" ht="16.5" customHeight="1" x14ac:dyDescent="0.25">
      <c r="C63" s="2"/>
      <c r="D63" s="2"/>
      <c r="G63" s="32"/>
      <c r="H63" s="32"/>
      <c r="I63" s="32"/>
      <c r="J63" s="32"/>
      <c r="K63" s="32"/>
      <c r="L63" s="3"/>
      <c r="M63" s="11"/>
      <c r="P63" s="1"/>
      <c r="Q63" s="1"/>
    </row>
    <row r="64" spans="2:17" ht="15.75" x14ac:dyDescent="0.25">
      <c r="C64" s="31"/>
      <c r="D64" s="31"/>
      <c r="G64" s="32"/>
      <c r="H64" s="32"/>
      <c r="I64" s="32"/>
      <c r="J64" s="32"/>
      <c r="K64" s="32"/>
      <c r="L64" s="3"/>
      <c r="M64" s="11"/>
      <c r="P64" s="1"/>
      <c r="Q64" s="1"/>
    </row>
    <row r="65" spans="3:17" ht="15.75" x14ac:dyDescent="0.25">
      <c r="C65" s="2"/>
      <c r="D65" s="2"/>
      <c r="G65" s="32"/>
      <c r="H65" s="32"/>
      <c r="I65" s="32"/>
      <c r="J65" s="32"/>
      <c r="K65" s="32"/>
      <c r="L65" s="3"/>
      <c r="M65" s="11"/>
      <c r="P65" s="1"/>
      <c r="Q65" s="1"/>
    </row>
    <row r="66" spans="3:17" ht="15.75" x14ac:dyDescent="0.25">
      <c r="G66" s="32"/>
      <c r="H66" s="32"/>
      <c r="I66" s="32"/>
      <c r="J66" s="32"/>
      <c r="K66" s="32"/>
      <c r="L66" s="3"/>
      <c r="M66" s="11"/>
      <c r="P66" s="1"/>
      <c r="Q66" s="1"/>
    </row>
    <row r="67" spans="3:17" x14ac:dyDescent="0.25">
      <c r="H67" s="1"/>
      <c r="L67" s="3"/>
      <c r="M67" s="4"/>
      <c r="P67" s="1"/>
      <c r="Q67" s="1"/>
    </row>
    <row r="68" spans="3:17" ht="15.75" x14ac:dyDescent="0.25">
      <c r="H68" s="25"/>
    </row>
  </sheetData>
  <sheetProtection selectLockedCells="1"/>
  <protectedRanges>
    <protectedRange sqref="C19:D19" name="Område6"/>
    <protectedRange sqref="E22:E24 E17:E18" name="Område4"/>
    <protectedRange sqref="C8:F8" name="Område1"/>
    <protectedRange sqref="C27:E29" name="Område9"/>
    <protectedRange sqref="F31:F33" name="Område10"/>
    <protectedRange sqref="F35" name="Område10_1"/>
  </protectedRanges>
  <mergeCells count="33">
    <mergeCell ref="B2:F2"/>
    <mergeCell ref="C8:F8"/>
    <mergeCell ref="B5:F5"/>
    <mergeCell ref="B6:F6"/>
    <mergeCell ref="B24:C24"/>
    <mergeCell ref="D24:E24"/>
    <mergeCell ref="B10:E10"/>
    <mergeCell ref="B11:D11"/>
    <mergeCell ref="B12:B13"/>
    <mergeCell ref="D12:E12"/>
    <mergeCell ref="D13:E13"/>
    <mergeCell ref="J26:K26"/>
    <mergeCell ref="B17:C17"/>
    <mergeCell ref="C19:E19"/>
    <mergeCell ref="B22:C22"/>
    <mergeCell ref="B23:C23"/>
    <mergeCell ref="J25:K25"/>
    <mergeCell ref="B26:C26"/>
    <mergeCell ref="B18:C18"/>
    <mergeCell ref="B40:F40"/>
    <mergeCell ref="B41:F48"/>
    <mergeCell ref="B39:E39"/>
    <mergeCell ref="B37:E37"/>
    <mergeCell ref="B27:C27"/>
    <mergeCell ref="B35:F35"/>
    <mergeCell ref="B36:E36"/>
    <mergeCell ref="B28:C28"/>
    <mergeCell ref="B29:C29"/>
    <mergeCell ref="C33:F33"/>
    <mergeCell ref="B31:C31"/>
    <mergeCell ref="B32:C32"/>
    <mergeCell ref="D27:E27"/>
    <mergeCell ref="D28:E28"/>
  </mergeCells>
  <dataValidations count="1">
    <dataValidation type="list" allowBlank="1" showInputMessage="1" showErrorMessage="1" sqref="E12" xr:uid="{00000000-0002-0000-0000-000000000000}">
      <formula1>$Q$7:$Q$7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zoomScale="70" zoomScaleNormal="70" workbookViewId="0">
      <selection activeCell="I12" sqref="I12"/>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58</v>
      </c>
      <c r="C2" s="60" t="s">
        <v>10</v>
      </c>
      <c r="D2" s="61" t="s">
        <v>11</v>
      </c>
      <c r="E2" s="61" t="s">
        <v>12</v>
      </c>
      <c r="F2" s="60" t="s">
        <v>13</v>
      </c>
      <c r="G2" s="62" t="s">
        <v>14</v>
      </c>
      <c r="H2" s="223" t="s">
        <v>15</v>
      </c>
      <c r="I2" s="63" t="s">
        <v>16</v>
      </c>
      <c r="J2" s="226" t="s">
        <v>17</v>
      </c>
      <c r="K2" s="64" t="s">
        <v>66</v>
      </c>
      <c r="L2" s="65" t="s">
        <v>18</v>
      </c>
    </row>
    <row r="3" spans="2:12" s="91" customFormat="1" ht="39" customHeight="1" thickBot="1" x14ac:dyDescent="0.3">
      <c r="B3" s="35" t="s">
        <v>59</v>
      </c>
      <c r="C3" s="92"/>
      <c r="D3" s="93"/>
      <c r="E3" s="93"/>
      <c r="F3" s="48"/>
      <c r="G3" s="48"/>
      <c r="H3" s="49"/>
      <c r="I3" s="84"/>
      <c r="J3" s="225"/>
      <c r="K3" s="347"/>
      <c r="L3" s="347"/>
    </row>
    <row r="4" spans="2:12" s="91" customFormat="1" ht="18" customHeight="1" thickBot="1" x14ac:dyDescent="0.3">
      <c r="B4" s="95"/>
      <c r="C4" s="96"/>
      <c r="D4" s="97"/>
      <c r="E4" s="229">
        <f>'Udregning af timeløn Medarb.1'!C3</f>
        <v>0</v>
      </c>
      <c r="F4" s="218">
        <f>'Udregning af timeløn Medarb.1'!C18</f>
        <v>0</v>
      </c>
      <c r="G4" s="237">
        <f>'Udregning af timeløn Medarb.1'!C21</f>
        <v>0</v>
      </c>
      <c r="H4" s="221"/>
      <c r="I4" s="220">
        <f>'Udregning af timeløn Medarb.1'!C21*'Udregning af timeløn Medarb.1'!C18</f>
        <v>0</v>
      </c>
      <c r="J4" s="221"/>
      <c r="K4" s="348"/>
      <c r="L4" s="348"/>
    </row>
    <row r="5" spans="2:12" s="91" customFormat="1" ht="18" customHeight="1" thickBot="1" x14ac:dyDescent="0.3">
      <c r="B5" s="99"/>
      <c r="C5" s="100"/>
      <c r="D5" s="101"/>
      <c r="E5" s="217">
        <f>'Udregning af timeløn Medarb.2'!C3</f>
        <v>0</v>
      </c>
      <c r="F5" s="218">
        <f>'Udregning af timeløn Medarb.2'!C18</f>
        <v>0</v>
      </c>
      <c r="G5" s="238">
        <f>'Udregning af timeløn Medarb.2'!C21</f>
        <v>0</v>
      </c>
      <c r="H5" s="221"/>
      <c r="I5" s="220">
        <f>'Udregning af timeløn Medarb.2'!C21*'Udregning af timeløn Medarb.2'!C18</f>
        <v>0</v>
      </c>
      <c r="J5" s="221"/>
      <c r="K5" s="348"/>
      <c r="L5" s="348"/>
    </row>
    <row r="6" spans="2:12" s="91" customFormat="1" ht="18" customHeight="1" thickBot="1" x14ac:dyDescent="0.3">
      <c r="B6" s="99"/>
      <c r="C6" s="105"/>
      <c r="D6" s="102"/>
      <c r="E6" s="217">
        <f>'Udregning af timeløn Medarb.3'!C3</f>
        <v>0</v>
      </c>
      <c r="F6" s="218">
        <f>'Udregning af timeløn Medarb.3'!C18</f>
        <v>0</v>
      </c>
      <c r="G6" s="238">
        <f>'Udregning af timeløn Medarb.3'!C21</f>
        <v>0</v>
      </c>
      <c r="H6" s="221"/>
      <c r="I6" s="220">
        <f>'Udregning af timeløn Medarb.3'!C21*'Udregning af timeløn Medarb.3'!C18</f>
        <v>0</v>
      </c>
      <c r="J6" s="221"/>
      <c r="K6" s="348"/>
      <c r="L6" s="348"/>
    </row>
    <row r="7" spans="2:12" s="91" customFormat="1" ht="18" customHeight="1" thickBot="1" x14ac:dyDescent="0.3">
      <c r="B7" s="99"/>
      <c r="C7" s="105"/>
      <c r="D7" s="102"/>
      <c r="E7" s="217">
        <f>'Udregning af timeløn Medarb.4'!C3</f>
        <v>0</v>
      </c>
      <c r="F7" s="218">
        <f>'Udregning af timeløn Medarb.4'!C18</f>
        <v>0</v>
      </c>
      <c r="G7" s="238">
        <f>'Udregning af timeløn Medarb.4'!C21</f>
        <v>0</v>
      </c>
      <c r="H7" s="221"/>
      <c r="I7" s="220">
        <f>'Udregning af timeløn Medarb.4'!C21*'Udregning af timeløn Medarb.4'!C18</f>
        <v>0</v>
      </c>
      <c r="J7" s="221"/>
      <c r="K7" s="348"/>
      <c r="L7" s="348"/>
    </row>
    <row r="8" spans="2:12" s="91" customFormat="1" ht="18" customHeight="1" thickBot="1" x14ac:dyDescent="0.3">
      <c r="B8" s="99"/>
      <c r="C8" s="105"/>
      <c r="D8" s="102"/>
      <c r="E8" s="217">
        <f>'Udregning af timeløn Medarb.5'!C3</f>
        <v>0</v>
      </c>
      <c r="F8" s="218">
        <f>'Udregning af timeløn Medarb.5'!C18</f>
        <v>0</v>
      </c>
      <c r="G8" s="238">
        <f>'Udregning af timeløn Medarb.5'!C21</f>
        <v>0</v>
      </c>
      <c r="H8" s="221"/>
      <c r="I8" s="220">
        <f>'Udregning af timeløn Medarb.5'!C21*'Udregning af timeløn Medarb.5'!C18</f>
        <v>0</v>
      </c>
      <c r="J8" s="221"/>
      <c r="K8" s="348"/>
      <c r="L8" s="348"/>
    </row>
    <row r="9" spans="2:12" s="91" customFormat="1" ht="18" customHeight="1" thickBot="1" x14ac:dyDescent="0.3">
      <c r="B9" s="99"/>
      <c r="C9" s="105"/>
      <c r="D9" s="102"/>
      <c r="E9" s="217">
        <f>'Udregning af timeløn Medarb.6'!C3</f>
        <v>0</v>
      </c>
      <c r="F9" s="218">
        <f>'Udregning af timeløn Medarb.6'!C18</f>
        <v>0</v>
      </c>
      <c r="G9" s="238">
        <f>'Udregning af timeløn Medarb.6'!C21</f>
        <v>0</v>
      </c>
      <c r="H9" s="222"/>
      <c r="I9" s="220">
        <f>'Udregning af timeløn Medarb.6'!C21*'Udregning af timeløn Medarb.6'!C18</f>
        <v>0</v>
      </c>
      <c r="J9" s="219"/>
      <c r="K9" s="348"/>
      <c r="L9" s="348"/>
    </row>
    <row r="10" spans="2:12" s="91" customFormat="1" ht="38.25" customHeight="1" thickBot="1" x14ac:dyDescent="0.3">
      <c r="B10" s="51" t="s">
        <v>9</v>
      </c>
      <c r="C10" s="52"/>
      <c r="D10" s="53"/>
      <c r="E10" s="53"/>
      <c r="F10" s="54"/>
      <c r="G10" s="54"/>
      <c r="H10" s="170"/>
      <c r="I10" s="56">
        <f>SUM(I4:I9)</f>
        <v>0</v>
      </c>
      <c r="J10" s="224"/>
      <c r="K10" s="58">
        <f>I10</f>
        <v>0</v>
      </c>
      <c r="L10" s="37">
        <v>0</v>
      </c>
    </row>
    <row r="11" spans="2:12" s="91" customFormat="1" ht="39" customHeight="1" thickBot="1" x14ac:dyDescent="0.3">
      <c r="B11" s="35" t="s">
        <v>90</v>
      </c>
      <c r="C11" s="166"/>
      <c r="D11" s="130"/>
      <c r="E11" s="130"/>
      <c r="F11" s="84"/>
      <c r="G11" s="84"/>
      <c r="H11" s="85"/>
      <c r="I11" s="108"/>
      <c r="J11" s="94"/>
      <c r="K11" s="240"/>
      <c r="L11" s="241"/>
    </row>
    <row r="12" spans="2:12" s="91" customFormat="1" ht="25.5" customHeight="1" thickBot="1" x14ac:dyDescent="0.3">
      <c r="B12" s="129"/>
      <c r="C12" s="171"/>
      <c r="D12" s="172"/>
      <c r="E12" s="172"/>
      <c r="F12" s="173"/>
      <c r="G12" s="174"/>
      <c r="H12" s="175"/>
      <c r="I12" s="165">
        <f>I10*0.18</f>
        <v>0</v>
      </c>
      <c r="J12" s="111"/>
      <c r="K12" s="240"/>
      <c r="L12" s="241"/>
    </row>
    <row r="13" spans="2:12" s="91" customFormat="1" ht="38.25" customHeight="1" thickBot="1" x14ac:dyDescent="0.3">
      <c r="B13" s="51" t="s">
        <v>9</v>
      </c>
      <c r="C13" s="167"/>
      <c r="D13" s="168"/>
      <c r="E13" s="168"/>
      <c r="F13" s="169"/>
      <c r="G13" s="169"/>
      <c r="H13" s="170"/>
      <c r="I13" s="56">
        <f>SUM(I12:I12)</f>
        <v>0</v>
      </c>
      <c r="J13" s="57"/>
      <c r="K13" s="58">
        <f>I13</f>
        <v>0</v>
      </c>
      <c r="L13" s="37">
        <v>0</v>
      </c>
    </row>
    <row r="14" spans="2:12" s="91" customFormat="1" ht="39" customHeight="1" thickBot="1" x14ac:dyDescent="0.3">
      <c r="B14" s="35" t="s">
        <v>60</v>
      </c>
      <c r="C14" s="92"/>
      <c r="D14" s="93"/>
      <c r="E14" s="93"/>
      <c r="F14" s="48"/>
      <c r="G14" s="48"/>
      <c r="H14" s="49"/>
      <c r="I14" s="108"/>
      <c r="J14" s="94"/>
      <c r="K14" s="242"/>
      <c r="L14" s="243"/>
    </row>
    <row r="15" spans="2:12" s="91" customFormat="1" ht="18" customHeight="1" x14ac:dyDescent="0.25">
      <c r="B15" s="95"/>
      <c r="C15" s="113"/>
      <c r="D15" s="101"/>
      <c r="E15" s="101"/>
      <c r="F15" s="109"/>
      <c r="G15" s="110"/>
      <c r="H15" s="66"/>
      <c r="I15" s="114">
        <v>0</v>
      </c>
      <c r="J15" s="115"/>
      <c r="K15" s="242"/>
      <c r="L15" s="243"/>
    </row>
    <row r="16" spans="2:12" s="91" customFormat="1" ht="18" customHeight="1" x14ac:dyDescent="0.25">
      <c r="B16" s="99"/>
      <c r="C16" s="116"/>
      <c r="D16" s="102"/>
      <c r="E16" s="102"/>
      <c r="F16" s="103"/>
      <c r="G16" s="103"/>
      <c r="H16" s="36"/>
      <c r="I16" s="117">
        <v>0</v>
      </c>
      <c r="J16" s="118"/>
      <c r="K16" s="242"/>
      <c r="L16" s="243"/>
    </row>
    <row r="17" spans="2:12" s="91" customFormat="1" ht="18" customHeight="1" thickBot="1" x14ac:dyDescent="0.3">
      <c r="B17" s="99"/>
      <c r="C17" s="116"/>
      <c r="D17" s="102"/>
      <c r="E17" s="102"/>
      <c r="F17" s="103"/>
      <c r="G17" s="103"/>
      <c r="H17" s="36"/>
      <c r="I17" s="117">
        <v>0</v>
      </c>
      <c r="J17" s="118"/>
      <c r="K17" s="242"/>
      <c r="L17" s="243"/>
    </row>
    <row r="18" spans="2:12" s="91" customFormat="1" ht="38.25" customHeight="1" thickBot="1" x14ac:dyDescent="0.3">
      <c r="B18" s="51" t="s">
        <v>9</v>
      </c>
      <c r="C18" s="52"/>
      <c r="D18" s="53"/>
      <c r="E18" s="53"/>
      <c r="F18" s="54"/>
      <c r="G18" s="54"/>
      <c r="H18" s="55"/>
      <c r="I18" s="56">
        <f>SUM(I15:I17)</f>
        <v>0</v>
      </c>
      <c r="J18" s="57"/>
      <c r="K18" s="58">
        <f>I18</f>
        <v>0</v>
      </c>
      <c r="L18" s="37">
        <v>0</v>
      </c>
    </row>
    <row r="19" spans="2:12" s="91" customFormat="1" ht="39" customHeight="1" thickBot="1" x14ac:dyDescent="0.3">
      <c r="B19" s="35" t="s">
        <v>67</v>
      </c>
      <c r="C19" s="92"/>
      <c r="D19" s="93"/>
      <c r="E19" s="93"/>
      <c r="F19" s="48"/>
      <c r="G19" s="48"/>
      <c r="H19" s="49"/>
      <c r="I19" s="108"/>
      <c r="J19" s="94"/>
      <c r="K19" s="242"/>
      <c r="L19" s="243"/>
    </row>
    <row r="20" spans="2:12" s="91" customFormat="1" ht="18" customHeight="1" x14ac:dyDescent="0.25">
      <c r="B20" s="95"/>
      <c r="C20" s="113"/>
      <c r="D20" s="101"/>
      <c r="E20" s="236">
        <f>'Udregning af timeløn Medarb.1'!C3</f>
        <v>0</v>
      </c>
      <c r="F20" s="233">
        <f>'Udregning af timeløn Medarb.1'!C19</f>
        <v>0</v>
      </c>
      <c r="G20" s="234">
        <f>'Udregning af timeløn Medarb.1'!C21</f>
        <v>0</v>
      </c>
      <c r="H20" s="353"/>
      <c r="I20" s="235">
        <f>'Udregning af timeløn Medarb.1'!C21*'Udregning af timeløn Medarb.1'!C19</f>
        <v>0</v>
      </c>
      <c r="J20" s="356"/>
      <c r="K20" s="242"/>
      <c r="L20" s="243"/>
    </row>
    <row r="21" spans="2:12" s="91" customFormat="1" ht="18" customHeight="1" x14ac:dyDescent="0.25">
      <c r="B21" s="99"/>
      <c r="C21" s="113"/>
      <c r="D21" s="101"/>
      <c r="E21" s="236">
        <f>'Udregning af timeløn Medarb.2'!C3</f>
        <v>0</v>
      </c>
      <c r="F21" s="233">
        <f>'Udregning af timeløn Medarb.2'!C19</f>
        <v>0</v>
      </c>
      <c r="G21" s="234">
        <f>'Udregning af timeløn Medarb.2'!C21</f>
        <v>0</v>
      </c>
      <c r="H21" s="354"/>
      <c r="I21" s="235">
        <f>'Udregning af timeløn Medarb.2'!C21*'Udregning af timeløn Medarb.2'!C19</f>
        <v>0</v>
      </c>
      <c r="J21" s="357"/>
      <c r="K21" s="242"/>
      <c r="L21" s="243"/>
    </row>
    <row r="22" spans="2:12" s="91" customFormat="1" ht="18" customHeight="1" x14ac:dyDescent="0.25">
      <c r="B22" s="99"/>
      <c r="C22" s="113"/>
      <c r="D22" s="101"/>
      <c r="E22" s="236">
        <f>'Udregning af timeløn Medarb.3'!C3</f>
        <v>0</v>
      </c>
      <c r="F22" s="233">
        <f>'Udregning af timeløn Medarb.3'!C19</f>
        <v>0</v>
      </c>
      <c r="G22" s="234">
        <f>'Udregning af timeløn Medarb.3'!C21</f>
        <v>0</v>
      </c>
      <c r="H22" s="354"/>
      <c r="I22" s="235">
        <f>'Udregning af timeløn Medarb.3'!C21*'Udregning af timeløn Medarb.3'!C19</f>
        <v>0</v>
      </c>
      <c r="J22" s="357"/>
      <c r="K22" s="242"/>
      <c r="L22" s="243"/>
    </row>
    <row r="23" spans="2:12" s="91" customFormat="1" ht="18" customHeight="1" x14ac:dyDescent="0.25">
      <c r="B23" s="99"/>
      <c r="C23" s="113"/>
      <c r="D23" s="101"/>
      <c r="E23" s="236">
        <f>'Udregning af timeløn Medarb.4'!C3</f>
        <v>0</v>
      </c>
      <c r="F23" s="233">
        <f>'Udregning af timeløn Medarb.4'!C19</f>
        <v>0</v>
      </c>
      <c r="G23" s="234">
        <f>'Udregning af timeløn Medarb.4'!C21</f>
        <v>0</v>
      </c>
      <c r="H23" s="354"/>
      <c r="I23" s="235">
        <f>'Udregning af timeløn Medarb.4'!C21*'Udregning af timeløn Medarb.4'!C19</f>
        <v>0</v>
      </c>
      <c r="J23" s="357"/>
      <c r="K23" s="242"/>
      <c r="L23" s="243"/>
    </row>
    <row r="24" spans="2:12" s="91" customFormat="1" ht="18" customHeight="1" x14ac:dyDescent="0.25">
      <c r="B24" s="99"/>
      <c r="C24" s="113"/>
      <c r="D24" s="101"/>
      <c r="E24" s="236">
        <f>'Udregning af timeløn Medarb.5'!C3</f>
        <v>0</v>
      </c>
      <c r="F24" s="233">
        <f>'Udregning af timeløn Medarb.5'!C19</f>
        <v>0</v>
      </c>
      <c r="G24" s="234">
        <f>'Udregning af timeløn Medarb.5'!C21</f>
        <v>0</v>
      </c>
      <c r="H24" s="354"/>
      <c r="I24" s="235">
        <f>'Udregning af timeløn Medarb.5'!C21*'Udregning af timeløn Medarb.5'!C19</f>
        <v>0</v>
      </c>
      <c r="J24" s="357"/>
      <c r="K24" s="242"/>
      <c r="L24" s="243"/>
    </row>
    <row r="25" spans="2:12" s="91" customFormat="1" ht="18" customHeight="1" x14ac:dyDescent="0.25">
      <c r="B25" s="99"/>
      <c r="C25" s="113"/>
      <c r="D25" s="101"/>
      <c r="E25" s="236">
        <f>'Udregning af timeløn Medarb.6'!C3</f>
        <v>0</v>
      </c>
      <c r="F25" s="233">
        <f>'Udregning af timeløn Medarb.6'!C19</f>
        <v>0</v>
      </c>
      <c r="G25" s="234">
        <f>'Udregning af timeløn Medarb.6'!C21</f>
        <v>0</v>
      </c>
      <c r="H25" s="355"/>
      <c r="I25" s="235">
        <f>'Udregning af timeløn Medarb.6'!C21*'Udregning af timeløn Medarb.6'!C19</f>
        <v>0</v>
      </c>
      <c r="J25" s="358"/>
      <c r="K25" s="242"/>
      <c r="L25" s="243"/>
    </row>
    <row r="26" spans="2:12" s="91" customFormat="1" ht="18" customHeight="1" x14ac:dyDescent="0.25">
      <c r="B26" s="99"/>
      <c r="C26" s="116"/>
      <c r="D26" s="102"/>
      <c r="E26" s="102" t="s">
        <v>85</v>
      </c>
      <c r="F26" s="103"/>
      <c r="G26" s="103"/>
      <c r="H26" s="36"/>
      <c r="I26" s="253">
        <f>SUM(G26*F26)</f>
        <v>0</v>
      </c>
      <c r="J26" s="118"/>
      <c r="K26" s="242"/>
      <c r="L26" s="243"/>
    </row>
    <row r="27" spans="2:12" s="91" customFormat="1" ht="18" customHeight="1" thickBot="1" x14ac:dyDescent="0.3">
      <c r="B27" s="99"/>
      <c r="C27" s="116"/>
      <c r="D27" s="102"/>
      <c r="E27" s="102" t="s">
        <v>85</v>
      </c>
      <c r="F27" s="103"/>
      <c r="G27" s="103"/>
      <c r="H27" s="36"/>
      <c r="I27" s="253">
        <f>SUM(G27*F27)</f>
        <v>0</v>
      </c>
      <c r="J27" s="118"/>
      <c r="K27" s="242"/>
      <c r="L27" s="243"/>
    </row>
    <row r="28" spans="2:12" s="91" customFormat="1" ht="38.25" customHeight="1" thickBot="1" x14ac:dyDescent="0.3">
      <c r="B28" s="51" t="s">
        <v>9</v>
      </c>
      <c r="C28" s="52"/>
      <c r="D28" s="53"/>
      <c r="E28" s="53"/>
      <c r="F28" s="54"/>
      <c r="G28" s="54"/>
      <c r="H28" s="55"/>
      <c r="I28" s="56">
        <f>SUM(I20:I27)</f>
        <v>0</v>
      </c>
      <c r="J28" s="57"/>
      <c r="K28" s="58">
        <f>I28</f>
        <v>0</v>
      </c>
      <c r="L28" s="37">
        <v>0</v>
      </c>
    </row>
    <row r="29" spans="2:12" s="91" customFormat="1" ht="38.25" customHeight="1" thickBot="1" x14ac:dyDescent="0.3">
      <c r="B29" s="35" t="s">
        <v>90</v>
      </c>
      <c r="C29" s="166"/>
      <c r="D29" s="130"/>
      <c r="E29" s="130"/>
      <c r="F29" s="84"/>
      <c r="G29" s="84"/>
      <c r="H29" s="85"/>
      <c r="I29" s="108"/>
      <c r="J29" s="94"/>
      <c r="K29" s="252"/>
      <c r="L29" s="251"/>
    </row>
    <row r="30" spans="2:12" s="91" customFormat="1" ht="30" customHeight="1" thickBot="1" x14ac:dyDescent="0.3">
      <c r="B30" s="129"/>
      <c r="C30" s="171"/>
      <c r="D30" s="172"/>
      <c r="E30" s="172"/>
      <c r="F30" s="173"/>
      <c r="G30" s="174"/>
      <c r="H30" s="175"/>
      <c r="I30" s="165">
        <f>SUM(I20:I25)*0.18</f>
        <v>0</v>
      </c>
      <c r="J30" s="111"/>
      <c r="K30" s="252"/>
      <c r="L30" s="251"/>
    </row>
    <row r="31" spans="2:12" s="91" customFormat="1" ht="38.25" customHeight="1" thickBot="1" x14ac:dyDescent="0.3">
      <c r="B31" s="51" t="s">
        <v>9</v>
      </c>
      <c r="C31" s="167"/>
      <c r="D31" s="168"/>
      <c r="E31" s="168"/>
      <c r="F31" s="169"/>
      <c r="G31" s="169"/>
      <c r="H31" s="170"/>
      <c r="I31" s="56">
        <f>SUM(I30:I30)</f>
        <v>0</v>
      </c>
      <c r="J31" s="57"/>
      <c r="K31" s="58">
        <f>I31</f>
        <v>0</v>
      </c>
      <c r="L31" s="37">
        <v>0</v>
      </c>
    </row>
    <row r="32" spans="2:12" s="91" customFormat="1" ht="39" customHeight="1" thickBot="1" x14ac:dyDescent="0.3">
      <c r="B32" s="35" t="s">
        <v>61</v>
      </c>
      <c r="C32" s="92"/>
      <c r="D32" s="93"/>
      <c r="E32" s="93"/>
      <c r="F32" s="48"/>
      <c r="G32" s="48"/>
      <c r="H32" s="49"/>
      <c r="I32" s="108"/>
      <c r="J32" s="94"/>
      <c r="K32" s="242"/>
      <c r="L32" s="243"/>
    </row>
    <row r="33" spans="2:12" s="91" customFormat="1" ht="18" customHeight="1" x14ac:dyDescent="0.25">
      <c r="B33" s="95"/>
      <c r="C33" s="122"/>
      <c r="D33" s="101"/>
      <c r="E33" s="101"/>
      <c r="F33" s="110"/>
      <c r="G33" s="109"/>
      <c r="H33" s="123"/>
      <c r="I33" s="124">
        <v>0</v>
      </c>
      <c r="J33" s="111"/>
      <c r="K33" s="242"/>
      <c r="L33" s="243"/>
    </row>
    <row r="34" spans="2:12" s="91" customFormat="1" ht="18" customHeight="1" x14ac:dyDescent="0.25">
      <c r="B34" s="99"/>
      <c r="C34" s="122"/>
      <c r="D34" s="101"/>
      <c r="E34" s="101"/>
      <c r="F34" s="110"/>
      <c r="G34" s="109"/>
      <c r="H34" s="123"/>
      <c r="I34" s="124">
        <v>0</v>
      </c>
      <c r="J34" s="111"/>
      <c r="K34" s="242"/>
      <c r="L34" s="243"/>
    </row>
    <row r="35" spans="2:12" s="91" customFormat="1" ht="18" customHeight="1" x14ac:dyDescent="0.25">
      <c r="B35" s="99"/>
      <c r="C35" s="122"/>
      <c r="D35" s="101"/>
      <c r="E35" s="101"/>
      <c r="F35" s="110"/>
      <c r="G35" s="109"/>
      <c r="H35" s="123"/>
      <c r="I35" s="124">
        <v>0</v>
      </c>
      <c r="J35" s="111"/>
      <c r="K35" s="242"/>
      <c r="L35" s="243"/>
    </row>
    <row r="36" spans="2:12" s="91" customFormat="1" ht="18" customHeight="1" x14ac:dyDescent="0.25">
      <c r="B36" s="99"/>
      <c r="C36" s="122"/>
      <c r="D36" s="101"/>
      <c r="E36" s="101"/>
      <c r="F36" s="110"/>
      <c r="G36" s="109"/>
      <c r="H36" s="123"/>
      <c r="I36" s="124">
        <v>0</v>
      </c>
      <c r="J36" s="111"/>
      <c r="K36" s="242"/>
      <c r="L36" s="243"/>
    </row>
    <row r="37" spans="2:12" s="91" customFormat="1" ht="18" customHeight="1" x14ac:dyDescent="0.25">
      <c r="B37" s="99"/>
      <c r="C37" s="122"/>
      <c r="D37" s="101"/>
      <c r="E37" s="101"/>
      <c r="F37" s="110"/>
      <c r="G37" s="109"/>
      <c r="H37" s="123"/>
      <c r="I37" s="124">
        <v>0</v>
      </c>
      <c r="J37" s="111"/>
      <c r="K37" s="242"/>
      <c r="L37" s="243"/>
    </row>
    <row r="38" spans="2:12" s="91" customFormat="1" ht="18" customHeight="1" x14ac:dyDescent="0.25">
      <c r="B38" s="99"/>
      <c r="C38" s="105"/>
      <c r="D38" s="102"/>
      <c r="E38" s="102"/>
      <c r="F38" s="106"/>
      <c r="G38" s="106"/>
      <c r="H38" s="36"/>
      <c r="I38" s="98">
        <v>0</v>
      </c>
      <c r="J38" s="104"/>
      <c r="K38" s="242"/>
      <c r="L38" s="243"/>
    </row>
    <row r="39" spans="2:12" s="91" customFormat="1" ht="18" customHeight="1" x14ac:dyDescent="0.25">
      <c r="B39" s="99"/>
      <c r="C39" s="105"/>
      <c r="D39" s="102"/>
      <c r="E39" s="102"/>
      <c r="F39" s="106"/>
      <c r="G39" s="112"/>
      <c r="H39" s="125"/>
      <c r="I39" s="98">
        <v>0</v>
      </c>
      <c r="J39" s="104"/>
      <c r="K39" s="242"/>
      <c r="L39" s="243"/>
    </row>
    <row r="40" spans="2:12" s="91" customFormat="1" ht="18" customHeight="1" thickBot="1" x14ac:dyDescent="0.3">
      <c r="B40" s="107"/>
      <c r="C40" s="126"/>
      <c r="D40" s="119"/>
      <c r="E40" s="119"/>
      <c r="F40" s="121"/>
      <c r="G40" s="120"/>
      <c r="H40" s="127"/>
      <c r="I40" s="98">
        <v>0</v>
      </c>
      <c r="J40" s="128"/>
      <c r="K40" s="242"/>
      <c r="L40" s="243"/>
    </row>
    <row r="41" spans="2:12" s="91" customFormat="1" ht="38.25" customHeight="1" thickBot="1" x14ac:dyDescent="0.3">
      <c r="B41" s="51" t="s">
        <v>9</v>
      </c>
      <c r="C41" s="52"/>
      <c r="D41" s="53"/>
      <c r="E41" s="53"/>
      <c r="F41" s="54"/>
      <c r="G41" s="54"/>
      <c r="H41" s="55"/>
      <c r="I41" s="56">
        <f>SUM(I33:I40)</f>
        <v>0</v>
      </c>
      <c r="J41" s="57"/>
      <c r="K41" s="58">
        <f>I41</f>
        <v>0</v>
      </c>
      <c r="L41" s="37">
        <v>0</v>
      </c>
    </row>
    <row r="42" spans="2:12" s="91" customFormat="1" ht="39" customHeight="1" thickBot="1" x14ac:dyDescent="0.3">
      <c r="B42" s="35" t="s">
        <v>62</v>
      </c>
      <c r="C42" s="92"/>
      <c r="D42" s="93"/>
      <c r="E42" s="93"/>
      <c r="F42" s="48"/>
      <c r="G42" s="48"/>
      <c r="H42" s="49"/>
      <c r="I42" s="108"/>
      <c r="J42" s="94"/>
      <c r="K42" s="349"/>
      <c r="L42" s="350"/>
    </row>
    <row r="43" spans="2:12" s="91" customFormat="1" ht="18" customHeight="1" x14ac:dyDescent="0.25">
      <c r="B43" s="95"/>
      <c r="C43" s="122"/>
      <c r="D43" s="101"/>
      <c r="E43" s="101"/>
      <c r="F43" s="110"/>
      <c r="G43" s="109"/>
      <c r="H43" s="123"/>
      <c r="I43" s="124">
        <v>0</v>
      </c>
      <c r="J43" s="111"/>
      <c r="K43" s="351"/>
      <c r="L43" s="352"/>
    </row>
    <row r="44" spans="2:12" s="91" customFormat="1" ht="18" customHeight="1" thickBot="1" x14ac:dyDescent="0.3">
      <c r="B44" s="99"/>
      <c r="C44" s="105"/>
      <c r="D44" s="102"/>
      <c r="E44" s="102"/>
      <c r="F44" s="106"/>
      <c r="G44" s="106"/>
      <c r="H44" s="36"/>
      <c r="I44" s="98">
        <v>0</v>
      </c>
      <c r="J44" s="104"/>
      <c r="K44" s="351"/>
      <c r="L44" s="352"/>
    </row>
    <row r="45" spans="2:12" s="91" customFormat="1" ht="38.25" customHeight="1" thickBot="1" x14ac:dyDescent="0.3">
      <c r="B45" s="51" t="s">
        <v>9</v>
      </c>
      <c r="C45" s="52"/>
      <c r="D45" s="53"/>
      <c r="E45" s="53"/>
      <c r="F45" s="54"/>
      <c r="G45" s="54"/>
      <c r="H45" s="55"/>
      <c r="I45" s="56">
        <f>SUM(I43:I44)</f>
        <v>0</v>
      </c>
      <c r="J45" s="57"/>
      <c r="K45" s="58">
        <f>I45</f>
        <v>0</v>
      </c>
      <c r="L45" s="37">
        <v>0</v>
      </c>
    </row>
    <row r="46" spans="2:12" s="91" customFormat="1" ht="39" customHeight="1" thickBot="1" x14ac:dyDescent="0.3">
      <c r="B46" s="35" t="s">
        <v>63</v>
      </c>
      <c r="C46" s="92"/>
      <c r="D46" s="93"/>
      <c r="E46" s="93"/>
      <c r="F46" s="48"/>
      <c r="G46" s="48"/>
      <c r="H46" s="49"/>
      <c r="I46" s="108"/>
      <c r="J46" s="94"/>
      <c r="K46" s="349"/>
      <c r="L46" s="350"/>
    </row>
    <row r="47" spans="2:12" s="91" customFormat="1" ht="18" customHeight="1" thickBot="1" x14ac:dyDescent="0.3">
      <c r="B47" s="95"/>
      <c r="C47" s="122"/>
      <c r="D47" s="101"/>
      <c r="E47" s="101"/>
      <c r="F47" s="110"/>
      <c r="G47" s="109"/>
      <c r="H47" s="123"/>
      <c r="I47" s="124">
        <v>0</v>
      </c>
      <c r="J47" s="111"/>
      <c r="K47" s="351"/>
      <c r="L47" s="352"/>
    </row>
    <row r="48" spans="2:12" s="91" customFormat="1" ht="38.25" customHeight="1" thickBot="1" x14ac:dyDescent="0.3">
      <c r="B48" s="51" t="s">
        <v>9</v>
      </c>
      <c r="C48" s="52"/>
      <c r="D48" s="53"/>
      <c r="E48" s="53"/>
      <c r="F48" s="54"/>
      <c r="G48" s="54"/>
      <c r="H48" s="55"/>
      <c r="I48" s="56">
        <f>SUM(I47:I47)</f>
        <v>0</v>
      </c>
      <c r="J48" s="57"/>
      <c r="K48" s="58">
        <f>I48</f>
        <v>0</v>
      </c>
      <c r="L48" s="37">
        <v>0</v>
      </c>
    </row>
    <row r="49" spans="2:12" s="91" customFormat="1" ht="39" customHeight="1" thickBot="1" x14ac:dyDescent="0.3">
      <c r="B49" s="35" t="s">
        <v>64</v>
      </c>
      <c r="C49" s="92"/>
      <c r="D49" s="93"/>
      <c r="E49" s="93"/>
      <c r="F49" s="48"/>
      <c r="G49" s="48"/>
      <c r="H49" s="49"/>
      <c r="I49" s="108"/>
      <c r="J49" s="94"/>
      <c r="K49" s="349"/>
      <c r="L49" s="350"/>
    </row>
    <row r="50" spans="2:12" s="91" customFormat="1" ht="18" customHeight="1" thickBot="1" x14ac:dyDescent="0.3">
      <c r="B50" s="95"/>
      <c r="C50" s="122"/>
      <c r="D50" s="101"/>
      <c r="E50" s="101"/>
      <c r="F50" s="110"/>
      <c r="G50" s="109"/>
      <c r="H50" s="123"/>
      <c r="I50" s="124">
        <v>0</v>
      </c>
      <c r="J50" s="111"/>
      <c r="K50" s="351"/>
      <c r="L50" s="352"/>
    </row>
    <row r="51" spans="2:12" s="91" customFormat="1" ht="38.25" customHeight="1" thickBot="1" x14ac:dyDescent="0.3">
      <c r="B51" s="51" t="s">
        <v>9</v>
      </c>
      <c r="C51" s="52"/>
      <c r="D51" s="53"/>
      <c r="E51" s="53"/>
      <c r="F51" s="54"/>
      <c r="G51" s="54"/>
      <c r="H51" s="55"/>
      <c r="I51" s="56">
        <f>SUM(I50:I50)</f>
        <v>0</v>
      </c>
      <c r="J51" s="57"/>
      <c r="K51" s="58">
        <f>I51</f>
        <v>0</v>
      </c>
      <c r="L51" s="37">
        <v>0</v>
      </c>
    </row>
    <row r="52" spans="2:12" s="91" customFormat="1" ht="39" customHeight="1" thickBot="1" x14ac:dyDescent="0.3">
      <c r="B52" s="35" t="s">
        <v>65</v>
      </c>
      <c r="C52" s="92"/>
      <c r="D52" s="93"/>
      <c r="E52" s="93"/>
      <c r="F52" s="48"/>
      <c r="G52" s="48"/>
      <c r="H52" s="49"/>
      <c r="I52" s="108"/>
      <c r="J52" s="94"/>
      <c r="K52" s="349"/>
      <c r="L52" s="350"/>
    </row>
    <row r="53" spans="2:12" s="91" customFormat="1" ht="18" customHeight="1" x14ac:dyDescent="0.25">
      <c r="B53" s="95"/>
      <c r="C53" s="122"/>
      <c r="D53" s="101"/>
      <c r="E53" s="101"/>
      <c r="F53" s="110"/>
      <c r="G53" s="109"/>
      <c r="H53" s="123"/>
      <c r="I53" s="124">
        <v>0</v>
      </c>
      <c r="J53" s="111"/>
      <c r="K53" s="351"/>
      <c r="L53" s="352"/>
    </row>
    <row r="54" spans="2:12" s="91" customFormat="1" ht="18" customHeight="1" x14ac:dyDescent="0.25">
      <c r="B54" s="99"/>
      <c r="C54" s="105"/>
      <c r="D54" s="102"/>
      <c r="E54" s="102"/>
      <c r="F54" s="106"/>
      <c r="G54" s="106"/>
      <c r="H54" s="36"/>
      <c r="I54" s="98">
        <v>0</v>
      </c>
      <c r="J54" s="104"/>
      <c r="K54" s="351"/>
      <c r="L54" s="352"/>
    </row>
    <row r="55" spans="2:12" s="91" customFormat="1" ht="18" customHeight="1" x14ac:dyDescent="0.25">
      <c r="B55" s="99"/>
      <c r="C55" s="105"/>
      <c r="D55" s="102"/>
      <c r="E55" s="102"/>
      <c r="F55" s="106"/>
      <c r="G55" s="112"/>
      <c r="H55" s="125"/>
      <c r="I55" s="98">
        <v>0</v>
      </c>
      <c r="J55" s="104"/>
      <c r="K55" s="351"/>
      <c r="L55" s="352"/>
    </row>
    <row r="56" spans="2:12" s="91" customFormat="1" ht="18" customHeight="1" thickBot="1" x14ac:dyDescent="0.3">
      <c r="B56" s="107"/>
      <c r="C56" s="126"/>
      <c r="D56" s="119"/>
      <c r="E56" s="119"/>
      <c r="F56" s="121"/>
      <c r="G56" s="120"/>
      <c r="H56" s="127"/>
      <c r="I56" s="98">
        <v>0</v>
      </c>
      <c r="J56" s="128"/>
      <c r="K56" s="362"/>
      <c r="L56" s="363"/>
    </row>
    <row r="57" spans="2:12" s="91" customFormat="1" ht="38.25" customHeight="1" thickBot="1" x14ac:dyDescent="0.3">
      <c r="B57" s="51" t="s">
        <v>9</v>
      </c>
      <c r="C57" s="52"/>
      <c r="D57" s="53"/>
      <c r="E57" s="53"/>
      <c r="F57" s="54"/>
      <c r="G57" s="54"/>
      <c r="H57" s="55"/>
      <c r="I57" s="56">
        <f>SUM(I53:I56)</f>
        <v>0</v>
      </c>
      <c r="J57" s="57"/>
      <c r="K57" s="58">
        <f>I57</f>
        <v>0</v>
      </c>
      <c r="L57" s="37">
        <v>0</v>
      </c>
    </row>
    <row r="58" spans="2:12" s="91" customFormat="1" ht="39" customHeight="1" thickBot="1" x14ac:dyDescent="0.3">
      <c r="B58" s="194" t="s">
        <v>48</v>
      </c>
      <c r="C58" s="92"/>
      <c r="D58" s="93"/>
      <c r="E58" s="93"/>
      <c r="F58" s="48"/>
      <c r="G58" s="48"/>
      <c r="H58" s="49"/>
      <c r="I58" s="108"/>
      <c r="J58" s="94"/>
      <c r="K58" s="244" t="s">
        <v>19</v>
      </c>
      <c r="L58" s="245"/>
    </row>
    <row r="59" spans="2:12" s="91" customFormat="1" ht="18" customHeight="1" x14ac:dyDescent="0.25">
      <c r="B59" s="95"/>
      <c r="C59" s="113"/>
      <c r="D59" s="101"/>
      <c r="E59" s="101"/>
      <c r="F59" s="109"/>
      <c r="G59" s="110"/>
      <c r="H59" s="66"/>
      <c r="I59" s="114">
        <v>0</v>
      </c>
      <c r="J59" s="111"/>
      <c r="K59" s="244"/>
      <c r="L59" s="245"/>
    </row>
    <row r="60" spans="2:12" s="91" customFormat="1" ht="18" customHeight="1" thickBot="1" x14ac:dyDescent="0.3">
      <c r="B60" s="99"/>
      <c r="C60" s="116"/>
      <c r="D60" s="102"/>
      <c r="E60" s="102"/>
      <c r="F60" s="112"/>
      <c r="G60" s="106"/>
      <c r="H60" s="36"/>
      <c r="I60" s="117">
        <v>0</v>
      </c>
      <c r="J60" s="104"/>
      <c r="K60" s="244"/>
      <c r="L60" s="245"/>
    </row>
    <row r="61" spans="2:12" s="91" customFormat="1" ht="24.95" customHeight="1" thickBot="1" x14ac:dyDescent="0.3">
      <c r="B61" s="338"/>
      <c r="C61" s="339"/>
      <c r="D61" s="339"/>
      <c r="E61" s="340"/>
      <c r="F61" s="47" t="s">
        <v>20</v>
      </c>
      <c r="G61" s="48"/>
      <c r="H61" s="49"/>
      <c r="I61" s="50">
        <f>SUM(I59:I60)</f>
        <v>0</v>
      </c>
      <c r="J61" s="131"/>
      <c r="K61" s="132">
        <f>SUM(K10:K60)</f>
        <v>0</v>
      </c>
      <c r="L61" s="133">
        <f>SUM(L10:L60)</f>
        <v>0</v>
      </c>
    </row>
    <row r="62" spans="2:12" s="91" customFormat="1" ht="35.25" customHeight="1" thickBot="1" x14ac:dyDescent="0.3">
      <c r="B62" s="341"/>
      <c r="C62" s="342"/>
      <c r="D62" s="342"/>
      <c r="E62" s="343"/>
      <c r="F62" s="83" t="s">
        <v>21</v>
      </c>
      <c r="G62" s="84"/>
      <c r="H62" s="85"/>
      <c r="I62" s="86">
        <f>SUM(+I18+I13+I10+I28+I31+I45+I41+I48+I51+I57)</f>
        <v>0</v>
      </c>
      <c r="J62" s="134"/>
      <c r="K62" s="135"/>
      <c r="L62" s="136"/>
    </row>
    <row r="63" spans="2:12" s="91" customFormat="1" ht="60.75" customHeight="1" thickBot="1" x14ac:dyDescent="0.3">
      <c r="B63" s="344"/>
      <c r="C63" s="345"/>
      <c r="D63" s="345"/>
      <c r="E63" s="346"/>
      <c r="F63" s="359" t="s">
        <v>82</v>
      </c>
      <c r="G63" s="360"/>
      <c r="H63" s="360"/>
      <c r="I63" s="87">
        <f>SUM(I62-I61)</f>
        <v>0</v>
      </c>
      <c r="J63" s="361" t="s">
        <v>22</v>
      </c>
      <c r="K63" s="361"/>
      <c r="L63" s="249">
        <f>L61</f>
        <v>0</v>
      </c>
    </row>
    <row r="64" spans="2:12" s="143" customFormat="1" x14ac:dyDescent="0.25">
      <c r="B64" s="144"/>
      <c r="C64" s="144"/>
      <c r="E64" s="144"/>
      <c r="F64" s="144"/>
      <c r="G64" s="145" t="s">
        <v>23</v>
      </c>
      <c r="H64" s="146"/>
      <c r="I64" s="147">
        <f>L63</f>
        <v>0</v>
      </c>
      <c r="J64" s="148" t="e">
        <f>#REF!</f>
        <v>#REF!</v>
      </c>
      <c r="K64" s="149"/>
      <c r="L64" s="150"/>
    </row>
    <row r="65" spans="2:12" s="143" customFormat="1" x14ac:dyDescent="0.25">
      <c r="B65" s="144"/>
      <c r="C65" s="144"/>
      <c r="E65" s="144"/>
      <c r="F65" s="144"/>
      <c r="G65" s="145" t="s">
        <v>24</v>
      </c>
      <c r="H65" s="146"/>
      <c r="I65" s="151"/>
      <c r="J65" s="148"/>
      <c r="K65" s="149"/>
      <c r="L65" s="150"/>
    </row>
    <row r="66" spans="2:12" s="143" customFormat="1" x14ac:dyDescent="0.25">
      <c r="B66" s="144"/>
      <c r="C66" s="144"/>
      <c r="E66" s="144"/>
      <c r="F66" s="144"/>
      <c r="G66" s="145" t="s">
        <v>25</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70" t="s">
        <v>26</v>
      </c>
      <c r="C2" s="371"/>
      <c r="D2" s="81" t="s">
        <v>32</v>
      </c>
      <c r="E2" s="81" t="s">
        <v>3</v>
      </c>
    </row>
    <row r="3" spans="2:5" s="79" customFormat="1" ht="33.950000000000003" customHeight="1" thickBot="1" x14ac:dyDescent="0.3">
      <c r="B3" s="364" t="s">
        <v>35</v>
      </c>
      <c r="C3" s="373"/>
      <c r="D3" s="176"/>
      <c r="E3" s="177"/>
    </row>
    <row r="4" spans="2:5" s="79" customFormat="1" ht="24.95" customHeight="1" thickBot="1" x14ac:dyDescent="0.3">
      <c r="B4" s="372" t="s">
        <v>36</v>
      </c>
      <c r="C4" s="365"/>
      <c r="D4" s="178"/>
      <c r="E4" s="179"/>
    </row>
    <row r="5" spans="2:5" s="79" customFormat="1" ht="99" customHeight="1" thickBot="1" x14ac:dyDescent="0.3">
      <c r="B5" s="364" t="s">
        <v>33</v>
      </c>
      <c r="C5" s="373"/>
      <c r="D5" s="180"/>
      <c r="E5" s="179"/>
    </row>
    <row r="6" spans="2:5" s="79" customFormat="1" ht="33.950000000000003" customHeight="1" thickBot="1" x14ac:dyDescent="0.3">
      <c r="B6" s="364" t="s">
        <v>31</v>
      </c>
      <c r="C6" s="373"/>
      <c r="D6" s="180"/>
      <c r="E6" s="179"/>
    </row>
    <row r="7" spans="2:5" s="79" customFormat="1" ht="45" customHeight="1" thickBot="1" x14ac:dyDescent="0.3">
      <c r="B7" s="364" t="s">
        <v>37</v>
      </c>
      <c r="C7" s="373"/>
      <c r="D7" s="180"/>
      <c r="E7" s="179"/>
    </row>
    <row r="8" spans="2:5" s="79" customFormat="1" ht="24.95" customHeight="1" thickBot="1" x14ac:dyDescent="0.3">
      <c r="B8" s="372" t="s">
        <v>38</v>
      </c>
      <c r="C8" s="365"/>
      <c r="D8" s="178"/>
      <c r="E8" s="179"/>
    </row>
    <row r="9" spans="2:5" s="79" customFormat="1" ht="24.95" customHeight="1" thickBot="1" x14ac:dyDescent="0.3">
      <c r="B9" s="372" t="s">
        <v>41</v>
      </c>
      <c r="C9" s="365"/>
      <c r="D9" s="178"/>
      <c r="E9" s="179"/>
    </row>
    <row r="10" spans="2:5" s="79" customFormat="1" ht="24.95" customHeight="1" thickBot="1" x14ac:dyDescent="0.3">
      <c r="B10" s="372" t="s">
        <v>42</v>
      </c>
      <c r="C10" s="365"/>
      <c r="D10" s="178"/>
      <c r="E10" s="181"/>
    </row>
    <row r="11" spans="2:5" s="79" customFormat="1" ht="33.950000000000003" customHeight="1" thickBot="1" x14ac:dyDescent="0.3">
      <c r="B11" s="364" t="s">
        <v>39</v>
      </c>
      <c r="C11" s="365"/>
      <c r="D11" s="178"/>
      <c r="E11" s="181"/>
    </row>
    <row r="12" spans="2:5" s="79" customFormat="1" ht="33.950000000000003" customHeight="1" thickBot="1" x14ac:dyDescent="0.3">
      <c r="B12" s="364" t="s">
        <v>40</v>
      </c>
      <c r="C12" s="365"/>
      <c r="D12" s="178"/>
      <c r="E12" s="181"/>
    </row>
    <row r="13" spans="2:5" s="79" customFormat="1" ht="33.950000000000003" customHeight="1" thickBot="1" x14ac:dyDescent="0.3">
      <c r="B13" s="364" t="s">
        <v>43</v>
      </c>
      <c r="C13" s="365"/>
      <c r="D13" s="178"/>
      <c r="E13" s="181"/>
    </row>
    <row r="14" spans="2:5" s="79" customFormat="1" ht="45.75" customHeight="1" thickBot="1" x14ac:dyDescent="0.3">
      <c r="B14" s="364" t="s">
        <v>44</v>
      </c>
      <c r="C14" s="365"/>
      <c r="D14" s="178"/>
      <c r="E14" s="181"/>
    </row>
    <row r="15" spans="2:5" s="79" customFormat="1" ht="33.950000000000003" customHeight="1" thickBot="1" x14ac:dyDescent="0.3">
      <c r="B15" s="364" t="s">
        <v>45</v>
      </c>
      <c r="C15" s="366"/>
      <c r="D15" s="182"/>
      <c r="E15" s="181"/>
    </row>
    <row r="16" spans="2:5" s="79" customFormat="1" ht="33.950000000000003" customHeight="1" thickBot="1" x14ac:dyDescent="0.3">
      <c r="B16" s="82" t="s">
        <v>46</v>
      </c>
      <c r="C16" s="367"/>
      <c r="D16" s="368"/>
      <c r="E16" s="369"/>
    </row>
    <row r="17" spans="2:5" s="79" customFormat="1" ht="24.95" customHeight="1" thickBot="1" x14ac:dyDescent="0.3">
      <c r="B17" s="80" t="s">
        <v>34</v>
      </c>
      <c r="C17" s="367"/>
      <c r="D17" s="368"/>
      <c r="E17" s="369"/>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B12" sqref="B1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70" t="s">
        <v>27</v>
      </c>
      <c r="C2" s="371"/>
      <c r="D2" s="81" t="s">
        <v>32</v>
      </c>
      <c r="E2" s="81" t="s">
        <v>3</v>
      </c>
    </row>
    <row r="3" spans="2:5" s="79" customFormat="1" ht="33.950000000000003" customHeight="1" thickBot="1" x14ac:dyDescent="0.3">
      <c r="B3" s="364" t="s">
        <v>68</v>
      </c>
      <c r="C3" s="373"/>
      <c r="D3" s="176"/>
      <c r="E3" s="177"/>
    </row>
    <row r="4" spans="2:5" s="79" customFormat="1" ht="33.950000000000003" customHeight="1" thickBot="1" x14ac:dyDescent="0.3">
      <c r="B4" s="364" t="s">
        <v>69</v>
      </c>
      <c r="C4" s="365"/>
      <c r="D4" s="178"/>
      <c r="E4" s="179"/>
    </row>
    <row r="5" spans="2:5" s="79" customFormat="1" ht="37.5" customHeight="1" thickBot="1" x14ac:dyDescent="0.3">
      <c r="B5" s="364" t="s">
        <v>49</v>
      </c>
      <c r="C5" s="373"/>
      <c r="D5" s="180"/>
      <c r="E5" s="179"/>
    </row>
    <row r="6" spans="2:5" s="79" customFormat="1" ht="34.5" customHeight="1" thickBot="1" x14ac:dyDescent="0.3">
      <c r="B6" s="364" t="s">
        <v>70</v>
      </c>
      <c r="C6" s="365"/>
      <c r="D6" s="178"/>
      <c r="E6" s="181"/>
    </row>
    <row r="7" spans="2:5" s="79" customFormat="1" ht="62.25" customHeight="1" thickBot="1" x14ac:dyDescent="0.3">
      <c r="B7" s="82" t="s">
        <v>46</v>
      </c>
      <c r="C7" s="367"/>
      <c r="D7" s="368"/>
      <c r="E7" s="369"/>
    </row>
    <row r="8" spans="2:5" s="79" customFormat="1" ht="33.950000000000003" customHeight="1" thickBot="1" x14ac:dyDescent="0.3">
      <c r="B8" s="80" t="s">
        <v>34</v>
      </c>
      <c r="C8" s="367"/>
      <c r="D8" s="368"/>
      <c r="E8" s="369"/>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C2:F8"/>
  <sheetViews>
    <sheetView topLeftCell="C3" workbookViewId="0">
      <selection activeCell="C3" sqref="C3:F3"/>
    </sheetView>
  </sheetViews>
  <sheetFormatPr defaultRowHeight="15" x14ac:dyDescent="0.25"/>
  <cols>
    <col min="4" max="4" width="27.5703125" customWidth="1"/>
    <col min="5" max="5" width="27" customWidth="1"/>
    <col min="6" max="6" width="41.140625" customWidth="1"/>
  </cols>
  <sheetData>
    <row r="2" spans="3:6" ht="4.5" customHeight="1" thickBot="1" x14ac:dyDescent="0.3"/>
    <row r="3" spans="3:6" ht="43.5" customHeight="1" thickBot="1" x14ac:dyDescent="0.3">
      <c r="C3" s="374" t="s">
        <v>93</v>
      </c>
      <c r="D3" s="375"/>
      <c r="E3" s="375"/>
      <c r="F3" s="376"/>
    </row>
    <row r="4" spans="3:6" ht="16.5" customHeight="1" x14ac:dyDescent="0.25">
      <c r="C4" s="246"/>
      <c r="D4" s="385" t="s">
        <v>94</v>
      </c>
      <c r="E4" s="385"/>
      <c r="F4" s="386"/>
    </row>
    <row r="5" spans="3:6" ht="101.25" customHeight="1" thickBot="1" x14ac:dyDescent="0.3">
      <c r="C5" s="247"/>
      <c r="D5" s="387"/>
      <c r="E5" s="387"/>
      <c r="F5" s="388"/>
    </row>
    <row r="6" spans="3:6" ht="15.75" hidden="1" customHeight="1" thickBot="1" x14ac:dyDescent="0.3">
      <c r="C6" s="248"/>
      <c r="D6" s="389"/>
      <c r="E6" s="389"/>
      <c r="F6" s="390"/>
    </row>
    <row r="7" spans="3:6" x14ac:dyDescent="0.25">
      <c r="C7" s="377" t="s">
        <v>92</v>
      </c>
      <c r="D7" s="378"/>
      <c r="E7" s="381"/>
      <c r="F7" s="382"/>
    </row>
    <row r="8" spans="3:6" ht="15.75" thickBot="1" x14ac:dyDescent="0.3">
      <c r="C8" s="379"/>
      <c r="D8" s="380"/>
      <c r="E8" s="383"/>
      <c r="F8" s="384"/>
    </row>
  </sheetData>
  <mergeCells count="4">
    <mergeCell ref="C3:F3"/>
    <mergeCell ref="C7:D8"/>
    <mergeCell ref="E7:F8"/>
    <mergeCell ref="D4:F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C21"/>
  <sheetViews>
    <sheetView zoomScaleNormal="100" workbookViewId="0">
      <selection activeCell="P29" sqref="P29"/>
    </sheetView>
  </sheetViews>
  <sheetFormatPr defaultColWidth="8.85546875" defaultRowHeight="14.25" x14ac:dyDescent="0.2"/>
  <cols>
    <col min="1" max="1" width="8.85546875" style="198" customWidth="1"/>
    <col min="2" max="2" width="35.85546875" style="198" customWidth="1"/>
    <col min="3" max="3" width="14.85546875" style="198" bestFit="1" customWidth="1"/>
    <col min="4" max="4" width="16.140625" style="198" bestFit="1" customWidth="1"/>
    <col min="5" max="5" width="13.7109375" style="198" bestFit="1" customWidth="1"/>
    <col min="6" max="6" width="12.425781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4"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3.57031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1:81" ht="24.75" x14ac:dyDescent="0.3">
      <c r="B1" s="273" t="s">
        <v>139</v>
      </c>
    </row>
    <row r="2" spans="1:81" ht="27" customHeight="1" thickBot="1" x14ac:dyDescent="0.25">
      <c r="B2" s="391" t="s">
        <v>71</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1:81" ht="18" customHeight="1" thickBot="1" x14ac:dyDescent="0.25">
      <c r="B3" s="206" t="s">
        <v>72</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1:81" ht="18" customHeight="1" thickBot="1" x14ac:dyDescent="0.25">
      <c r="B4" s="256"/>
      <c r="C4" s="255"/>
      <c r="D4" s="255"/>
      <c r="E4" s="257"/>
      <c r="F4" s="258" t="s">
        <v>137</v>
      </c>
      <c r="G4" s="258"/>
      <c r="H4" s="271"/>
      <c r="I4" s="258"/>
      <c r="J4" s="258"/>
      <c r="K4" s="258"/>
      <c r="L4" s="258"/>
      <c r="M4" s="258"/>
      <c r="N4" s="259"/>
      <c r="O4" s="255"/>
      <c r="P4" s="255"/>
      <c r="Q4" s="260"/>
      <c r="R4" s="260" t="s">
        <v>137</v>
      </c>
      <c r="S4" s="260"/>
      <c r="T4" s="271"/>
      <c r="U4" s="204"/>
      <c r="V4" s="260"/>
      <c r="W4" s="260"/>
      <c r="X4" s="260"/>
      <c r="Y4" s="260"/>
      <c r="Z4" s="261"/>
      <c r="AA4" s="255"/>
      <c r="AB4" s="255"/>
      <c r="AC4" s="260"/>
      <c r="AD4" s="260" t="s">
        <v>137</v>
      </c>
      <c r="AE4" s="260"/>
      <c r="AF4" s="272"/>
      <c r="AG4" s="204"/>
      <c r="AH4" s="260"/>
      <c r="AI4" s="260"/>
      <c r="AJ4" s="260"/>
      <c r="AK4" s="260"/>
      <c r="AL4" s="261"/>
    </row>
    <row r="5" spans="1:81" ht="18" customHeight="1" thickBot="1" x14ac:dyDescent="0.25">
      <c r="B5" s="208"/>
      <c r="C5" s="254"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1:81" ht="18" customHeight="1" x14ac:dyDescent="0.2">
      <c r="B6" s="214" t="s">
        <v>140</v>
      </c>
      <c r="C6" s="199"/>
      <c r="D6" s="23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1:81" ht="18" customHeight="1" x14ac:dyDescent="0.2">
      <c r="B7" s="213" t="s">
        <v>79</v>
      </c>
      <c r="C7" s="211">
        <f t="shared" ref="C7:AL7" si="0">SUM(C6*1.95/100)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1:81" s="262" customFormat="1" ht="18" customHeight="1" x14ac:dyDescent="0.2">
      <c r="A8" s="263"/>
      <c r="B8" s="213" t="s">
        <v>73</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row>
    <row r="9" spans="1:81" ht="18" customHeight="1" x14ac:dyDescent="0.2">
      <c r="B9" s="213" t="s">
        <v>141</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1:81" ht="18" customHeight="1" x14ac:dyDescent="0.2">
      <c r="B10" s="213" t="s">
        <v>74</v>
      </c>
      <c r="C10" s="211">
        <f>SUM(C6:C9)</f>
        <v>0</v>
      </c>
      <c r="D10" s="211">
        <f t="shared" ref="D10:AK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SUM(AL6:AL9)</f>
        <v>0</v>
      </c>
    </row>
    <row r="11" spans="1:81" ht="15" thickBot="1" x14ac:dyDescent="0.25">
      <c r="B11" s="215" t="s">
        <v>75</v>
      </c>
      <c r="C11" s="212">
        <f t="shared" ref="C11:AL11" si="3">SUM(C10*12/1513)</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1:81" ht="28.5" x14ac:dyDescent="0.2">
      <c r="B12" s="232" t="s">
        <v>100</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1:81" ht="28.5" x14ac:dyDescent="0.2">
      <c r="B13" s="231" t="s">
        <v>86</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1:81" ht="18" customHeight="1" x14ac:dyDescent="0.2">
      <c r="B14" s="213" t="s">
        <v>76</v>
      </c>
      <c r="C14" s="211">
        <f>SUM(C11*(C12+C13))</f>
        <v>0</v>
      </c>
      <c r="D14" s="211">
        <f t="shared" ref="D14:AJ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SUM(AK11*(AK12+AK13))</f>
        <v>0</v>
      </c>
      <c r="AL14" s="211">
        <f>SUM(AL11*(AL12+AL13))</f>
        <v>0</v>
      </c>
    </row>
    <row r="15" spans="1:81" ht="18" customHeight="1" x14ac:dyDescent="0.2">
      <c r="B15" s="202"/>
    </row>
    <row r="16" spans="1:81" ht="18" customHeight="1" x14ac:dyDescent="0.2">
      <c r="B16" s="264" t="s">
        <v>77</v>
      </c>
      <c r="C16" s="265">
        <f>SUM(C14:AL14)</f>
        <v>0</v>
      </c>
    </row>
    <row r="17" spans="2:9" ht="18" customHeight="1" x14ac:dyDescent="0.2">
      <c r="B17" s="264" t="s">
        <v>78</v>
      </c>
      <c r="C17" s="262">
        <f>C16*0.18</f>
        <v>0</v>
      </c>
    </row>
    <row r="18" spans="2:9" ht="18" customHeight="1" x14ac:dyDescent="0.2">
      <c r="B18" s="266" t="s">
        <v>87</v>
      </c>
      <c r="C18" s="265">
        <f>SUM(C12:AL12)</f>
        <v>0</v>
      </c>
      <c r="I18" s="203"/>
    </row>
    <row r="19" spans="2:9" ht="18" customHeight="1" x14ac:dyDescent="0.2">
      <c r="B19" s="266" t="s">
        <v>88</v>
      </c>
      <c r="C19" s="265">
        <f>SUM(C13:AL13)</f>
        <v>0</v>
      </c>
    </row>
    <row r="20" spans="2:9" ht="18" customHeight="1" x14ac:dyDescent="0.2">
      <c r="B20" s="264" t="s">
        <v>89</v>
      </c>
      <c r="C20" s="265">
        <f>SUM(C12:AL13)</f>
        <v>0</v>
      </c>
    </row>
    <row r="21" spans="2:9" ht="19.5" customHeight="1" x14ac:dyDescent="0.3">
      <c r="B21" s="266" t="s">
        <v>81</v>
      </c>
      <c r="C21" s="267">
        <f>IF(C20=0,0,(C16/C20))</f>
        <v>0</v>
      </c>
      <c r="E21" s="273"/>
      <c r="H21" s="216"/>
    </row>
  </sheetData>
  <mergeCells count="15">
    <mergeCell ref="O3:P3"/>
    <mergeCell ref="Q3:R3"/>
    <mergeCell ref="S3:T3"/>
    <mergeCell ref="AJ2:AL3"/>
    <mergeCell ref="AH3:AI3"/>
    <mergeCell ref="X2:Z3"/>
    <mergeCell ref="V3:W3"/>
    <mergeCell ref="AA3:AB3"/>
    <mergeCell ref="AC3:AD3"/>
    <mergeCell ref="AE3:AF3"/>
    <mergeCell ref="B2:D2"/>
    <mergeCell ref="F2:H2"/>
    <mergeCell ref="C3:G3"/>
    <mergeCell ref="J3:K3"/>
    <mergeCell ref="L2:N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L21"/>
  <sheetViews>
    <sheetView topLeftCell="B1" zoomScaleNormal="100" workbookViewId="0">
      <selection activeCell="L23" sqref="L23"/>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139</v>
      </c>
    </row>
    <row r="2" spans="2:38" ht="27" customHeight="1" thickBot="1" x14ac:dyDescent="0.25">
      <c r="B2" s="391" t="s">
        <v>71</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72</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137</v>
      </c>
      <c r="G4" s="258"/>
      <c r="H4" s="271"/>
      <c r="I4" s="258"/>
      <c r="J4" s="258"/>
      <c r="K4" s="258"/>
      <c r="L4" s="258"/>
      <c r="M4" s="258"/>
      <c r="N4" s="259"/>
      <c r="O4" s="255"/>
      <c r="P4" s="255"/>
      <c r="Q4" s="260"/>
      <c r="R4" s="260" t="s">
        <v>137</v>
      </c>
      <c r="S4" s="260"/>
      <c r="T4" s="271"/>
      <c r="U4" s="204"/>
      <c r="V4" s="260"/>
      <c r="W4" s="260"/>
      <c r="X4" s="260"/>
      <c r="Y4" s="260"/>
      <c r="Z4" s="261"/>
      <c r="AA4" s="255"/>
      <c r="AB4" s="255"/>
      <c r="AC4" s="260"/>
      <c r="AD4" s="260" t="s">
        <v>137</v>
      </c>
      <c r="AE4" s="260"/>
      <c r="AF4" s="272"/>
      <c r="AG4" s="204"/>
      <c r="AH4" s="260"/>
      <c r="AI4" s="260"/>
      <c r="AJ4" s="260"/>
      <c r="AK4" s="260"/>
      <c r="AL4" s="261"/>
    </row>
    <row r="5" spans="2:38" ht="18" customHeight="1" thickBot="1" x14ac:dyDescent="0.25">
      <c r="B5" s="208"/>
      <c r="C5" s="254"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140</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79</v>
      </c>
      <c r="C7" s="211">
        <f t="shared" ref="C7:AL7" si="0">SUM(C6*1.95/100)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73</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141</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74</v>
      </c>
      <c r="C10" s="211">
        <f>SUM(C6:C9)</f>
        <v>0</v>
      </c>
      <c r="D10" s="211">
        <f t="shared" ref="D10:AL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 t="shared" si="2"/>
        <v>0</v>
      </c>
    </row>
    <row r="11" spans="2:38" ht="18" customHeight="1" thickBot="1" x14ac:dyDescent="0.25">
      <c r="B11" s="215" t="s">
        <v>75</v>
      </c>
      <c r="C11" s="212">
        <f t="shared" ref="C11:AL11" si="3">SUM(C10*12/1513)</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3.75" customHeight="1" x14ac:dyDescent="0.2">
      <c r="B12" s="232" t="s">
        <v>100</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86</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76</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77</v>
      </c>
      <c r="C16" s="265">
        <f>SUM(C14:AL14)</f>
        <v>0</v>
      </c>
    </row>
    <row r="17" spans="2:8" ht="18" customHeight="1" x14ac:dyDescent="0.2">
      <c r="B17" s="264" t="s">
        <v>78</v>
      </c>
      <c r="C17" s="262">
        <f>C16*0.18</f>
        <v>0</v>
      </c>
    </row>
    <row r="18" spans="2:8" ht="18" customHeight="1" x14ac:dyDescent="0.2">
      <c r="B18" s="266" t="s">
        <v>87</v>
      </c>
      <c r="C18" s="265">
        <f>SUM(C12:AL12)</f>
        <v>0</v>
      </c>
    </row>
    <row r="19" spans="2:8" ht="18" customHeight="1" x14ac:dyDescent="0.2">
      <c r="B19" s="266" t="s">
        <v>88</v>
      </c>
      <c r="C19" s="265">
        <f>SUM(C13:AL13)</f>
        <v>0</v>
      </c>
    </row>
    <row r="20" spans="2:8" ht="18" customHeight="1" x14ac:dyDescent="0.2">
      <c r="B20" s="264" t="s">
        <v>89</v>
      </c>
      <c r="C20" s="265">
        <f>SUM(C12:AL13)</f>
        <v>0</v>
      </c>
    </row>
    <row r="21" spans="2:8" ht="19.5" customHeight="1" x14ac:dyDescent="0.2">
      <c r="B21" s="266" t="s">
        <v>81</v>
      </c>
      <c r="C21" s="265">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L21"/>
  <sheetViews>
    <sheetView topLeftCell="B1" zoomScaleNormal="100" workbookViewId="0">
      <selection activeCell="H22" sqref="H22"/>
    </sheetView>
  </sheetViews>
  <sheetFormatPr defaultColWidth="8.85546875" defaultRowHeight="14.25" x14ac:dyDescent="0.2"/>
  <cols>
    <col min="1" max="1" width="8.85546875" style="198"/>
    <col min="2" max="2" width="35.140625" style="198" customWidth="1"/>
    <col min="3" max="3" width="14.85546875" style="198" bestFit="1" customWidth="1"/>
    <col min="4" max="4" width="16.140625" style="198" bestFit="1" customWidth="1"/>
    <col min="5" max="5" width="13.7109375" style="198" bestFit="1" customWidth="1"/>
    <col min="6" max="6" width="12.1406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139</v>
      </c>
    </row>
    <row r="2" spans="2:38" ht="27" customHeight="1" thickBot="1" x14ac:dyDescent="0.25">
      <c r="B2" s="391" t="s">
        <v>71</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72</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137</v>
      </c>
      <c r="G4" s="258"/>
      <c r="H4" s="271"/>
      <c r="I4" s="258"/>
      <c r="J4" s="258"/>
      <c r="K4" s="258"/>
      <c r="L4" s="258"/>
      <c r="M4" s="258"/>
      <c r="N4" s="259"/>
      <c r="O4" s="255"/>
      <c r="P4" s="255"/>
      <c r="Q4" s="260"/>
      <c r="R4" s="260" t="s">
        <v>137</v>
      </c>
      <c r="S4" s="260"/>
      <c r="T4" s="271"/>
      <c r="U4" s="204"/>
      <c r="V4" s="260"/>
      <c r="W4" s="260"/>
      <c r="X4" s="260"/>
      <c r="Y4" s="260"/>
      <c r="Z4" s="261"/>
      <c r="AA4" s="255"/>
      <c r="AB4" s="255"/>
      <c r="AC4" s="260"/>
      <c r="AD4" s="260" t="s">
        <v>137</v>
      </c>
      <c r="AE4" s="260"/>
      <c r="AF4" s="272"/>
      <c r="AG4" s="204"/>
      <c r="AH4" s="260"/>
      <c r="AI4" s="260"/>
      <c r="AJ4" s="260"/>
      <c r="AK4" s="260"/>
      <c r="AL4" s="261"/>
    </row>
    <row r="5" spans="2:38" ht="18" customHeight="1" thickBot="1" x14ac:dyDescent="0.25">
      <c r="B5" s="208"/>
      <c r="C5" s="254"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140</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79</v>
      </c>
      <c r="C7" s="211">
        <f t="shared" ref="C7:AL7" si="0">SUM(C6*1.95/100)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73</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141</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74</v>
      </c>
      <c r="C10" s="211">
        <f>SUM(C6:C9)</f>
        <v>0</v>
      </c>
      <c r="D10" s="211">
        <f t="shared" ref="D10:AK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SUM(AL6:AL9)</f>
        <v>0</v>
      </c>
    </row>
    <row r="11" spans="2:38" ht="18" customHeight="1" thickBot="1" x14ac:dyDescent="0.25">
      <c r="B11" s="215" t="s">
        <v>75</v>
      </c>
      <c r="C11" s="212">
        <f t="shared" ref="C11:AL11" si="3">SUM(C10*12/1513)</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3.75" customHeight="1" x14ac:dyDescent="0.2">
      <c r="B12" s="232" t="s">
        <v>100</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86</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76</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77</v>
      </c>
      <c r="C16" s="265">
        <f>SUM(C14:AL14)</f>
        <v>0</v>
      </c>
    </row>
    <row r="17" spans="2:8" ht="18" customHeight="1" x14ac:dyDescent="0.2">
      <c r="B17" s="264" t="s">
        <v>78</v>
      </c>
      <c r="C17" s="262">
        <f>C16*0.18</f>
        <v>0</v>
      </c>
    </row>
    <row r="18" spans="2:8" ht="18" customHeight="1" x14ac:dyDescent="0.2">
      <c r="B18" s="266" t="s">
        <v>87</v>
      </c>
      <c r="C18" s="265">
        <f>SUM(C12:AL12)</f>
        <v>0</v>
      </c>
    </row>
    <row r="19" spans="2:8" ht="18" customHeight="1" x14ac:dyDescent="0.2">
      <c r="B19" s="266" t="s">
        <v>88</v>
      </c>
      <c r="C19" s="265">
        <f>SUM(C13:AL13)</f>
        <v>0</v>
      </c>
    </row>
    <row r="20" spans="2:8" ht="18" customHeight="1" x14ac:dyDescent="0.2">
      <c r="B20" s="264" t="s">
        <v>89</v>
      </c>
      <c r="C20" s="265">
        <f>SUM(C12:AL13)</f>
        <v>0</v>
      </c>
    </row>
    <row r="21" spans="2:8" ht="19.5" customHeight="1" x14ac:dyDescent="0.2">
      <c r="B21" s="266" t="s">
        <v>81</v>
      </c>
      <c r="C21" s="265">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L21"/>
  <sheetViews>
    <sheetView zoomScaleNormal="100" workbookViewId="0">
      <selection activeCell="B6" sqref="B6"/>
    </sheetView>
  </sheetViews>
  <sheetFormatPr defaultColWidth="8.85546875" defaultRowHeight="14.25" x14ac:dyDescent="0.2"/>
  <cols>
    <col min="1" max="1" width="8.85546875" style="198"/>
    <col min="2" max="2" width="35.140625" style="198" customWidth="1"/>
    <col min="3" max="3" width="14.28515625" style="198" customWidth="1"/>
    <col min="4" max="4" width="16.140625" style="198" bestFit="1" customWidth="1"/>
    <col min="5" max="5" width="13.7109375" style="198" bestFit="1" customWidth="1"/>
    <col min="6" max="6" width="13.14062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3.140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8554687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139</v>
      </c>
    </row>
    <row r="2" spans="2:38" ht="27" customHeight="1" thickBot="1" x14ac:dyDescent="0.25">
      <c r="B2" s="391" t="s">
        <v>71</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72</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137</v>
      </c>
      <c r="G4" s="258"/>
      <c r="H4" s="271"/>
      <c r="I4" s="258"/>
      <c r="J4" s="258"/>
      <c r="K4" s="258"/>
      <c r="L4" s="258"/>
      <c r="M4" s="258"/>
      <c r="N4" s="259"/>
      <c r="O4" s="255"/>
      <c r="P4" s="255"/>
      <c r="Q4" s="260"/>
      <c r="R4" s="260" t="s">
        <v>137</v>
      </c>
      <c r="S4" s="260"/>
      <c r="T4" s="271"/>
      <c r="U4" s="204"/>
      <c r="V4" s="260"/>
      <c r="W4" s="260"/>
      <c r="X4" s="260"/>
      <c r="Y4" s="260"/>
      <c r="Z4" s="261"/>
      <c r="AA4" s="255"/>
      <c r="AB4" s="255"/>
      <c r="AC4" s="260"/>
      <c r="AD4" s="260" t="s">
        <v>137</v>
      </c>
      <c r="AE4" s="260"/>
      <c r="AF4" s="272"/>
      <c r="AG4" s="204"/>
      <c r="AH4" s="260"/>
      <c r="AI4" s="260"/>
      <c r="AJ4" s="260"/>
      <c r="AK4" s="260"/>
      <c r="AL4" s="261"/>
    </row>
    <row r="5" spans="2:38" ht="18" customHeight="1" thickBot="1" x14ac:dyDescent="0.25">
      <c r="B5" s="208"/>
      <c r="C5" s="254"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140</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79</v>
      </c>
      <c r="C7" s="211">
        <f t="shared" ref="C7:AL7" si="0">SUM(C6*1.95/100)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73</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141</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74</v>
      </c>
      <c r="C10" s="211">
        <f>SUM(C6:C9)</f>
        <v>0</v>
      </c>
      <c r="D10" s="211">
        <f t="shared" ref="D10:AK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SUM(AL6:AL9)</f>
        <v>0</v>
      </c>
    </row>
    <row r="11" spans="2:38" ht="18" customHeight="1" thickBot="1" x14ac:dyDescent="0.25">
      <c r="B11" s="215" t="s">
        <v>75</v>
      </c>
      <c r="C11" s="212">
        <f t="shared" ref="C11:AL11" si="3">SUM(C10*12/1513)</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2.450000000000003" customHeight="1" x14ac:dyDescent="0.2">
      <c r="B12" s="232" t="s">
        <v>100</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86</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76</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77</v>
      </c>
      <c r="C16" s="265">
        <f>SUM(C14:AL14)</f>
        <v>0</v>
      </c>
    </row>
    <row r="17" spans="2:8" ht="18" customHeight="1" x14ac:dyDescent="0.2">
      <c r="B17" s="264" t="s">
        <v>78</v>
      </c>
      <c r="C17" s="262">
        <f>C16*0.18</f>
        <v>0</v>
      </c>
    </row>
    <row r="18" spans="2:8" ht="18" customHeight="1" x14ac:dyDescent="0.2">
      <c r="B18" s="266" t="s">
        <v>87</v>
      </c>
      <c r="C18" s="265">
        <f>SUM(C12:AL12)</f>
        <v>0</v>
      </c>
    </row>
    <row r="19" spans="2:8" ht="18" customHeight="1" x14ac:dyDescent="0.2">
      <c r="B19" s="266" t="s">
        <v>88</v>
      </c>
      <c r="C19" s="265">
        <f>SUM(C13:AL13)</f>
        <v>0</v>
      </c>
    </row>
    <row r="20" spans="2:8" ht="18" customHeight="1" x14ac:dyDescent="0.2">
      <c r="B20" s="264" t="s">
        <v>89</v>
      </c>
      <c r="C20" s="265">
        <f>SUM(C12:AL13)</f>
        <v>0</v>
      </c>
    </row>
    <row r="21" spans="2:8" ht="19.5" customHeight="1" x14ac:dyDescent="0.2">
      <c r="B21" s="266" t="s">
        <v>81</v>
      </c>
      <c r="C21" s="265">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L21"/>
  <sheetViews>
    <sheetView zoomScaleNormal="100" workbookViewId="0">
      <selection activeCell="O21" sqref="O21"/>
    </sheetView>
  </sheetViews>
  <sheetFormatPr defaultColWidth="8.85546875" defaultRowHeight="14.25" x14ac:dyDescent="0.2"/>
  <cols>
    <col min="1" max="1" width="8.85546875" style="198"/>
    <col min="2" max="2" width="34.85546875" style="198" customWidth="1"/>
    <col min="3" max="3" width="14.85546875" style="198" bestFit="1" customWidth="1"/>
    <col min="4" max="4" width="16.140625" style="198" bestFit="1" customWidth="1"/>
    <col min="5" max="5" width="13.7109375" style="198" bestFit="1" customWidth="1"/>
    <col min="6" max="6" width="13"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28515625" style="198"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139</v>
      </c>
    </row>
    <row r="2" spans="2:38" ht="27" customHeight="1" thickBot="1" x14ac:dyDescent="0.25">
      <c r="B2" s="391" t="s">
        <v>71</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72</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137</v>
      </c>
      <c r="G4" s="258"/>
      <c r="H4" s="271"/>
      <c r="I4" s="258"/>
      <c r="J4" s="258"/>
      <c r="K4" s="258"/>
      <c r="L4" s="258"/>
      <c r="M4" s="258"/>
      <c r="N4" s="259"/>
      <c r="O4" s="255"/>
      <c r="P4" s="255"/>
      <c r="Q4" s="260"/>
      <c r="R4" s="260" t="s">
        <v>137</v>
      </c>
      <c r="S4" s="260"/>
      <c r="T4" s="271"/>
      <c r="U4" s="204"/>
      <c r="V4" s="260"/>
      <c r="W4" s="260"/>
      <c r="X4" s="260"/>
      <c r="Y4" s="260"/>
      <c r="Z4" s="261"/>
      <c r="AA4" s="255"/>
      <c r="AB4" s="255"/>
      <c r="AC4" s="260"/>
      <c r="AD4" s="260" t="s">
        <v>137</v>
      </c>
      <c r="AE4" s="260"/>
      <c r="AF4" s="272"/>
      <c r="AG4" s="204"/>
      <c r="AH4" s="260"/>
      <c r="AI4" s="260"/>
      <c r="AJ4" s="260"/>
      <c r="AK4" s="260"/>
      <c r="AL4" s="261"/>
    </row>
    <row r="5" spans="2:38" ht="18" customHeight="1" thickBot="1" x14ac:dyDescent="0.25">
      <c r="B5" s="208"/>
      <c r="C5" s="254"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140</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79</v>
      </c>
      <c r="C7" s="211">
        <f t="shared" ref="C7:AL7" si="0">SUM(C6*1.95/100)</f>
        <v>0</v>
      </c>
      <c r="D7" s="211">
        <f t="shared" si="0"/>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73</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141</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74</v>
      </c>
      <c r="C10" s="211">
        <f>SUM(C6:C9)</f>
        <v>0</v>
      </c>
      <c r="D10" s="211">
        <f t="shared" ref="D10:AL10" si="2">SUM(D6:D9)</f>
        <v>0</v>
      </c>
      <c r="E10" s="211">
        <f t="shared" si="2"/>
        <v>0</v>
      </c>
      <c r="F10" s="211">
        <f t="shared" si="2"/>
        <v>0</v>
      </c>
      <c r="G10" s="211">
        <f t="shared" si="2"/>
        <v>0</v>
      </c>
      <c r="H10" s="211">
        <f t="shared" si="2"/>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 t="shared" si="2"/>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SUM(AK6:AK9)</f>
        <v>0</v>
      </c>
      <c r="AL10" s="211">
        <f t="shared" si="2"/>
        <v>0</v>
      </c>
    </row>
    <row r="11" spans="2:38" ht="18" customHeight="1" thickBot="1" x14ac:dyDescent="0.25">
      <c r="B11" s="215" t="s">
        <v>75</v>
      </c>
      <c r="C11" s="212">
        <f t="shared" ref="C11:AL11" si="3">SUM(C10*12/1513)</f>
        <v>0</v>
      </c>
      <c r="D11" s="212">
        <f t="shared" si="3"/>
        <v>0</v>
      </c>
      <c r="E11" s="212">
        <f t="shared" si="3"/>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3.75" customHeight="1" x14ac:dyDescent="0.2">
      <c r="B12" s="232" t="s">
        <v>100</v>
      </c>
      <c r="C12" s="230"/>
      <c r="D12" s="230"/>
      <c r="E12" s="230"/>
      <c r="F12" s="230"/>
      <c r="G12" s="230"/>
      <c r="H12" s="230"/>
      <c r="I12" s="230"/>
      <c r="J12" s="230"/>
      <c r="K12" s="230"/>
      <c r="L12" s="230"/>
      <c r="M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86</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76</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77</v>
      </c>
      <c r="C16" s="265">
        <f>SUM(C14:AL14)</f>
        <v>0</v>
      </c>
    </row>
    <row r="17" spans="2:12" ht="18" customHeight="1" x14ac:dyDescent="0.2">
      <c r="B17" s="264" t="s">
        <v>78</v>
      </c>
      <c r="C17" s="262">
        <f>C16*0.18</f>
        <v>0</v>
      </c>
    </row>
    <row r="18" spans="2:12" ht="18" customHeight="1" x14ac:dyDescent="0.2">
      <c r="B18" s="266" t="s">
        <v>87</v>
      </c>
      <c r="C18" s="265">
        <f>SUM(C12:AL12)</f>
        <v>0</v>
      </c>
    </row>
    <row r="19" spans="2:12" ht="18" customHeight="1" x14ac:dyDescent="0.2">
      <c r="B19" s="266" t="s">
        <v>88</v>
      </c>
      <c r="C19" s="265">
        <f>SUM(C13:AL13)</f>
        <v>0</v>
      </c>
      <c r="L19" s="269"/>
    </row>
    <row r="20" spans="2:12" ht="18" customHeight="1" x14ac:dyDescent="0.2">
      <c r="B20" s="264" t="s">
        <v>89</v>
      </c>
      <c r="C20" s="265">
        <f>SUM(C12:AL13)</f>
        <v>0</v>
      </c>
    </row>
    <row r="21" spans="2:12" ht="19.5" customHeight="1" x14ac:dyDescent="0.2">
      <c r="B21" s="266" t="s">
        <v>81</v>
      </c>
      <c r="C21" s="265">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L21"/>
  <sheetViews>
    <sheetView zoomScaleNormal="100" workbookViewId="0">
      <selection activeCell="H27" sqref="H27"/>
    </sheetView>
  </sheetViews>
  <sheetFormatPr defaultColWidth="8.85546875" defaultRowHeight="14.25" x14ac:dyDescent="0.2"/>
  <cols>
    <col min="1" max="1" width="8.85546875" style="198"/>
    <col min="2" max="2" width="34.5703125" style="198" customWidth="1"/>
    <col min="3" max="3" width="14.85546875" style="198" bestFit="1" customWidth="1"/>
    <col min="4" max="4" width="16.140625" style="198" bestFit="1" customWidth="1"/>
    <col min="5" max="5" width="13.7109375" style="198" bestFit="1" customWidth="1"/>
    <col min="6" max="6" width="12.85546875" style="198"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 style="198"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38" ht="24.75" x14ac:dyDescent="0.3">
      <c r="B1" s="273" t="s">
        <v>139</v>
      </c>
    </row>
    <row r="2" spans="2:38" ht="27" customHeight="1" thickBot="1" x14ac:dyDescent="0.25">
      <c r="B2" s="391" t="s">
        <v>71</v>
      </c>
      <c r="C2" s="392"/>
      <c r="D2" s="392"/>
      <c r="E2" s="204"/>
      <c r="F2" s="393"/>
      <c r="G2" s="393"/>
      <c r="H2" s="393"/>
      <c r="I2" s="205"/>
      <c r="J2" s="205"/>
      <c r="K2" s="205"/>
      <c r="L2" s="393"/>
      <c r="M2" s="393"/>
      <c r="N2" s="399"/>
      <c r="O2" s="205"/>
      <c r="P2" s="205"/>
      <c r="Q2" s="205"/>
      <c r="R2" s="205"/>
      <c r="S2" s="205"/>
      <c r="T2" s="205"/>
      <c r="U2" s="205"/>
      <c r="V2" s="205"/>
      <c r="W2" s="205"/>
      <c r="X2" s="393"/>
      <c r="Y2" s="393"/>
      <c r="Z2" s="399"/>
      <c r="AA2" s="205"/>
      <c r="AB2" s="205"/>
      <c r="AC2" s="205"/>
      <c r="AD2" s="205"/>
      <c r="AE2" s="205"/>
      <c r="AF2" s="205"/>
      <c r="AG2" s="205"/>
      <c r="AH2" s="205"/>
      <c r="AI2" s="205"/>
      <c r="AJ2" s="393"/>
      <c r="AK2" s="393"/>
      <c r="AL2" s="399"/>
    </row>
    <row r="3" spans="2:38" ht="18" customHeight="1" thickBot="1" x14ac:dyDescent="0.25">
      <c r="B3" s="206" t="s">
        <v>72</v>
      </c>
      <c r="C3" s="394"/>
      <c r="D3" s="395"/>
      <c r="E3" s="396"/>
      <c r="F3" s="395"/>
      <c r="G3" s="397"/>
      <c r="H3" s="270"/>
      <c r="I3" s="207"/>
      <c r="J3" s="398"/>
      <c r="K3" s="398"/>
      <c r="L3" s="398"/>
      <c r="M3" s="398"/>
      <c r="N3" s="400"/>
      <c r="O3" s="398"/>
      <c r="P3" s="398"/>
      <c r="Q3" s="398"/>
      <c r="R3" s="398"/>
      <c r="S3" s="398"/>
      <c r="T3" s="401"/>
      <c r="U3" s="207"/>
      <c r="V3" s="398"/>
      <c r="W3" s="398"/>
      <c r="X3" s="398"/>
      <c r="Y3" s="398"/>
      <c r="Z3" s="400"/>
      <c r="AA3" s="398"/>
      <c r="AB3" s="398"/>
      <c r="AC3" s="398"/>
      <c r="AD3" s="398"/>
      <c r="AE3" s="398"/>
      <c r="AF3" s="401"/>
      <c r="AG3" s="207"/>
      <c r="AH3" s="398"/>
      <c r="AI3" s="398"/>
      <c r="AJ3" s="398"/>
      <c r="AK3" s="398"/>
      <c r="AL3" s="400"/>
    </row>
    <row r="4" spans="2:38" ht="18" customHeight="1" thickBot="1" x14ac:dyDescent="0.25">
      <c r="B4" s="256"/>
      <c r="C4" s="255"/>
      <c r="D4" s="255"/>
      <c r="E4" s="257"/>
      <c r="F4" s="258" t="s">
        <v>137</v>
      </c>
      <c r="G4" s="258"/>
      <c r="H4" s="271"/>
      <c r="I4" s="258"/>
      <c r="J4" s="258"/>
      <c r="K4" s="258"/>
      <c r="L4" s="258"/>
      <c r="M4" s="258"/>
      <c r="N4" s="259"/>
      <c r="O4" s="255"/>
      <c r="P4" s="255"/>
      <c r="Q4" s="260"/>
      <c r="R4" s="260" t="s">
        <v>137</v>
      </c>
      <c r="S4" s="260"/>
      <c r="T4" s="271"/>
      <c r="U4" s="204"/>
      <c r="V4" s="260"/>
      <c r="W4" s="260"/>
      <c r="X4" s="260"/>
      <c r="Y4" s="260"/>
      <c r="Z4" s="261"/>
      <c r="AA4" s="255"/>
      <c r="AB4" s="255"/>
      <c r="AC4" s="260"/>
      <c r="AD4" s="260" t="s">
        <v>137</v>
      </c>
      <c r="AE4" s="260"/>
      <c r="AF4" s="272"/>
      <c r="AG4" s="204"/>
      <c r="AH4" s="260"/>
      <c r="AI4" s="260"/>
      <c r="AJ4" s="260"/>
      <c r="AK4" s="260"/>
      <c r="AL4" s="261"/>
    </row>
    <row r="5" spans="2:38" ht="18" customHeight="1" thickBot="1" x14ac:dyDescent="0.25">
      <c r="B5" s="208"/>
      <c r="C5" s="254" t="s">
        <v>101</v>
      </c>
      <c r="D5" s="209" t="s">
        <v>102</v>
      </c>
      <c r="E5" s="210" t="s">
        <v>103</v>
      </c>
      <c r="F5" s="210" t="s">
        <v>104</v>
      </c>
      <c r="G5" s="210" t="s">
        <v>105</v>
      </c>
      <c r="H5" s="210" t="s">
        <v>106</v>
      </c>
      <c r="I5" s="210" t="s">
        <v>107</v>
      </c>
      <c r="J5" s="210" t="s">
        <v>108</v>
      </c>
      <c r="K5" s="210" t="s">
        <v>109</v>
      </c>
      <c r="L5" s="210" t="s">
        <v>110</v>
      </c>
      <c r="M5" s="210" t="s">
        <v>111</v>
      </c>
      <c r="N5" s="210" t="s">
        <v>112</v>
      </c>
      <c r="O5" s="209" t="s">
        <v>113</v>
      </c>
      <c r="P5" s="209" t="s">
        <v>114</v>
      </c>
      <c r="Q5" s="210" t="s">
        <v>115</v>
      </c>
      <c r="R5" s="210" t="s">
        <v>116</v>
      </c>
      <c r="S5" s="210" t="s">
        <v>117</v>
      </c>
      <c r="T5" s="210" t="s">
        <v>118</v>
      </c>
      <c r="U5" s="210" t="s">
        <v>119</v>
      </c>
      <c r="V5" s="210" t="s">
        <v>120</v>
      </c>
      <c r="W5" s="210" t="s">
        <v>121</v>
      </c>
      <c r="X5" s="210" t="s">
        <v>122</v>
      </c>
      <c r="Y5" s="210" t="s">
        <v>123</v>
      </c>
      <c r="Z5" s="210" t="s">
        <v>124</v>
      </c>
      <c r="AA5" s="209" t="s">
        <v>125</v>
      </c>
      <c r="AB5" s="209" t="s">
        <v>126</v>
      </c>
      <c r="AC5" s="210" t="s">
        <v>127</v>
      </c>
      <c r="AD5" s="210" t="s">
        <v>128</v>
      </c>
      <c r="AE5" s="210" t="s">
        <v>129</v>
      </c>
      <c r="AF5" s="210" t="s">
        <v>130</v>
      </c>
      <c r="AG5" s="210" t="s">
        <v>131</v>
      </c>
      <c r="AH5" s="210" t="s">
        <v>132</v>
      </c>
      <c r="AI5" s="210" t="s">
        <v>133</v>
      </c>
      <c r="AJ5" s="210" t="s">
        <v>134</v>
      </c>
      <c r="AK5" s="210" t="s">
        <v>135</v>
      </c>
      <c r="AL5" s="210" t="s">
        <v>136</v>
      </c>
    </row>
    <row r="6" spans="2:38" ht="18" customHeight="1" x14ac:dyDescent="0.2">
      <c r="B6" s="214" t="s">
        <v>140</v>
      </c>
      <c r="C6" s="199"/>
      <c r="D6" s="199"/>
      <c r="E6" s="199"/>
      <c r="F6" s="199"/>
      <c r="G6" s="199"/>
      <c r="H6" s="199"/>
      <c r="I6" s="199"/>
      <c r="J6" s="199"/>
      <c r="K6" s="199"/>
      <c r="L6" s="199"/>
      <c r="M6" s="199"/>
      <c r="N6" s="199"/>
      <c r="O6" s="199"/>
      <c r="P6" s="239"/>
      <c r="Q6" s="199"/>
      <c r="R6" s="199"/>
      <c r="S6" s="199"/>
      <c r="T6" s="199"/>
      <c r="U6" s="199"/>
      <c r="V6" s="199"/>
      <c r="W6" s="199"/>
      <c r="X6" s="199"/>
      <c r="Y6" s="199"/>
      <c r="Z6" s="199"/>
      <c r="AA6" s="199"/>
      <c r="AB6" s="239"/>
      <c r="AC6" s="199"/>
      <c r="AD6" s="199"/>
      <c r="AE6" s="199"/>
      <c r="AF6" s="199"/>
      <c r="AG6" s="199"/>
      <c r="AH6" s="199"/>
      <c r="AI6" s="199"/>
      <c r="AJ6" s="199"/>
      <c r="AK6" s="199"/>
      <c r="AL6" s="199"/>
    </row>
    <row r="7" spans="2:38" ht="18" customHeight="1" x14ac:dyDescent="0.2">
      <c r="B7" s="213" t="s">
        <v>79</v>
      </c>
      <c r="C7" s="211">
        <f>SUM(C6*1.95/100)</f>
        <v>0</v>
      </c>
      <c r="D7" s="211">
        <f t="shared" ref="D7:AL7" si="0">SUM(D6*1.95/100)</f>
        <v>0</v>
      </c>
      <c r="E7" s="211">
        <f t="shared" si="0"/>
        <v>0</v>
      </c>
      <c r="F7" s="211">
        <f t="shared" si="0"/>
        <v>0</v>
      </c>
      <c r="G7" s="211">
        <f t="shared" si="0"/>
        <v>0</v>
      </c>
      <c r="H7" s="211">
        <f t="shared" si="0"/>
        <v>0</v>
      </c>
      <c r="I7" s="211">
        <f t="shared" si="0"/>
        <v>0</v>
      </c>
      <c r="J7" s="211">
        <f t="shared" si="0"/>
        <v>0</v>
      </c>
      <c r="K7" s="211">
        <f t="shared" si="0"/>
        <v>0</v>
      </c>
      <c r="L7" s="211">
        <f t="shared" si="0"/>
        <v>0</v>
      </c>
      <c r="M7" s="211">
        <f t="shared" si="0"/>
        <v>0</v>
      </c>
      <c r="N7" s="211">
        <f t="shared" si="0"/>
        <v>0</v>
      </c>
      <c r="O7" s="211">
        <f t="shared" si="0"/>
        <v>0</v>
      </c>
      <c r="P7" s="211">
        <f t="shared" si="0"/>
        <v>0</v>
      </c>
      <c r="Q7" s="211">
        <f t="shared" si="0"/>
        <v>0</v>
      </c>
      <c r="R7" s="211">
        <f t="shared" si="0"/>
        <v>0</v>
      </c>
      <c r="S7" s="211">
        <f t="shared" si="0"/>
        <v>0</v>
      </c>
      <c r="T7" s="211">
        <f t="shared" si="0"/>
        <v>0</v>
      </c>
      <c r="U7" s="211">
        <f t="shared" si="0"/>
        <v>0</v>
      </c>
      <c r="V7" s="211">
        <f t="shared" si="0"/>
        <v>0</v>
      </c>
      <c r="W7" s="211">
        <f t="shared" si="0"/>
        <v>0</v>
      </c>
      <c r="X7" s="211">
        <f t="shared" si="0"/>
        <v>0</v>
      </c>
      <c r="Y7" s="211">
        <f t="shared" si="0"/>
        <v>0</v>
      </c>
      <c r="Z7" s="211">
        <f t="shared" si="0"/>
        <v>0</v>
      </c>
      <c r="AA7" s="211">
        <f t="shared" si="0"/>
        <v>0</v>
      </c>
      <c r="AB7" s="211">
        <f t="shared" si="0"/>
        <v>0</v>
      </c>
      <c r="AC7" s="211">
        <f t="shared" si="0"/>
        <v>0</v>
      </c>
      <c r="AD7" s="211">
        <f t="shared" si="0"/>
        <v>0</v>
      </c>
      <c r="AE7" s="211">
        <f t="shared" si="0"/>
        <v>0</v>
      </c>
      <c r="AF7" s="211">
        <f t="shared" si="0"/>
        <v>0</v>
      </c>
      <c r="AG7" s="211">
        <f t="shared" si="0"/>
        <v>0</v>
      </c>
      <c r="AH7" s="211">
        <f t="shared" si="0"/>
        <v>0</v>
      </c>
      <c r="AI7" s="211">
        <f t="shared" si="0"/>
        <v>0</v>
      </c>
      <c r="AJ7" s="211">
        <f t="shared" si="0"/>
        <v>0</v>
      </c>
      <c r="AK7" s="211">
        <f t="shared" si="0"/>
        <v>0</v>
      </c>
      <c r="AL7" s="211">
        <f t="shared" si="0"/>
        <v>0</v>
      </c>
    </row>
    <row r="8" spans="2:38" ht="18" customHeight="1" x14ac:dyDescent="0.2">
      <c r="B8" s="213" t="s">
        <v>73</v>
      </c>
      <c r="C8" s="211" t="str">
        <f t="shared" ref="C8:AL8" si="1">IF(ISNUMBER(C6), 189.3, "")</f>
        <v/>
      </c>
      <c r="D8" s="211" t="str">
        <f t="shared" si="1"/>
        <v/>
      </c>
      <c r="E8" s="211" t="str">
        <f t="shared" si="1"/>
        <v/>
      </c>
      <c r="F8" s="211" t="str">
        <f t="shared" si="1"/>
        <v/>
      </c>
      <c r="G8" s="211" t="str">
        <f t="shared" si="1"/>
        <v/>
      </c>
      <c r="H8" s="211" t="str">
        <f t="shared" si="1"/>
        <v/>
      </c>
      <c r="I8" s="211" t="str">
        <f t="shared" si="1"/>
        <v/>
      </c>
      <c r="J8" s="211" t="str">
        <f t="shared" si="1"/>
        <v/>
      </c>
      <c r="K8" s="211" t="str">
        <f t="shared" si="1"/>
        <v/>
      </c>
      <c r="L8" s="211" t="str">
        <f t="shared" si="1"/>
        <v/>
      </c>
      <c r="M8" s="211" t="str">
        <f t="shared" si="1"/>
        <v/>
      </c>
      <c r="N8" s="211" t="str">
        <f t="shared" si="1"/>
        <v/>
      </c>
      <c r="O8" s="211" t="str">
        <f t="shared" si="1"/>
        <v/>
      </c>
      <c r="P8" s="211" t="str">
        <f t="shared" si="1"/>
        <v/>
      </c>
      <c r="Q8" s="211" t="str">
        <f t="shared" si="1"/>
        <v/>
      </c>
      <c r="R8" s="211" t="str">
        <f t="shared" si="1"/>
        <v/>
      </c>
      <c r="S8" s="211" t="str">
        <f t="shared" si="1"/>
        <v/>
      </c>
      <c r="T8" s="211" t="str">
        <f t="shared" si="1"/>
        <v/>
      </c>
      <c r="U8" s="211" t="str">
        <f t="shared" si="1"/>
        <v/>
      </c>
      <c r="V8" s="211" t="str">
        <f t="shared" si="1"/>
        <v/>
      </c>
      <c r="W8" s="211" t="str">
        <f t="shared" si="1"/>
        <v/>
      </c>
      <c r="X8" s="211" t="str">
        <f t="shared" si="1"/>
        <v/>
      </c>
      <c r="Y8" s="211" t="str">
        <f t="shared" si="1"/>
        <v/>
      </c>
      <c r="Z8" s="211" t="str">
        <f t="shared" si="1"/>
        <v/>
      </c>
      <c r="AA8" s="211" t="str">
        <f t="shared" si="1"/>
        <v/>
      </c>
      <c r="AB8" s="211" t="str">
        <f t="shared" si="1"/>
        <v/>
      </c>
      <c r="AC8" s="211" t="str">
        <f t="shared" si="1"/>
        <v/>
      </c>
      <c r="AD8" s="211" t="str">
        <f t="shared" si="1"/>
        <v/>
      </c>
      <c r="AE8" s="211" t="str">
        <f t="shared" si="1"/>
        <v/>
      </c>
      <c r="AF8" s="211" t="str">
        <f t="shared" si="1"/>
        <v/>
      </c>
      <c r="AG8" s="211" t="str">
        <f t="shared" si="1"/>
        <v/>
      </c>
      <c r="AH8" s="211" t="str">
        <f t="shared" si="1"/>
        <v/>
      </c>
      <c r="AI8" s="211" t="str">
        <f t="shared" si="1"/>
        <v/>
      </c>
      <c r="AJ8" s="211" t="str">
        <f t="shared" si="1"/>
        <v/>
      </c>
      <c r="AK8" s="211" t="str">
        <f t="shared" si="1"/>
        <v/>
      </c>
      <c r="AL8" s="211" t="str">
        <f t="shared" si="1"/>
        <v/>
      </c>
    </row>
    <row r="9" spans="2:38" ht="18" customHeight="1" x14ac:dyDescent="0.2">
      <c r="B9" s="213" t="s">
        <v>141</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row>
    <row r="10" spans="2:38" ht="18" customHeight="1" x14ac:dyDescent="0.2">
      <c r="B10" s="213" t="s">
        <v>74</v>
      </c>
      <c r="C10" s="211">
        <f>SUM(C6:C9)</f>
        <v>0</v>
      </c>
      <c r="D10" s="211">
        <f t="shared" ref="D10:AL10" si="2">SUM(D6:D9)</f>
        <v>0</v>
      </c>
      <c r="E10" s="211">
        <f>SUM(E6:E9)</f>
        <v>0</v>
      </c>
      <c r="F10" s="211">
        <f t="shared" si="2"/>
        <v>0</v>
      </c>
      <c r="G10" s="211">
        <f t="shared" si="2"/>
        <v>0</v>
      </c>
      <c r="H10" s="211">
        <f>SUM(H6:H9)</f>
        <v>0</v>
      </c>
      <c r="I10" s="211">
        <f t="shared" si="2"/>
        <v>0</v>
      </c>
      <c r="J10" s="211">
        <f t="shared" si="2"/>
        <v>0</v>
      </c>
      <c r="K10" s="211">
        <f t="shared" si="2"/>
        <v>0</v>
      </c>
      <c r="L10" s="211">
        <f t="shared" si="2"/>
        <v>0</v>
      </c>
      <c r="M10" s="211">
        <f t="shared" si="2"/>
        <v>0</v>
      </c>
      <c r="N10" s="211">
        <f t="shared" si="2"/>
        <v>0</v>
      </c>
      <c r="O10" s="211">
        <f t="shared" si="2"/>
        <v>0</v>
      </c>
      <c r="P10" s="211">
        <f t="shared" si="2"/>
        <v>0</v>
      </c>
      <c r="Q10" s="211">
        <f t="shared" si="2"/>
        <v>0</v>
      </c>
      <c r="R10" s="211">
        <f t="shared" si="2"/>
        <v>0</v>
      </c>
      <c r="S10" s="211">
        <f>SUM(S6:S9)</f>
        <v>0</v>
      </c>
      <c r="T10" s="211">
        <f t="shared" si="2"/>
        <v>0</v>
      </c>
      <c r="U10" s="211">
        <f t="shared" si="2"/>
        <v>0</v>
      </c>
      <c r="V10" s="211">
        <f t="shared" si="2"/>
        <v>0</v>
      </c>
      <c r="W10" s="211">
        <f t="shared" si="2"/>
        <v>0</v>
      </c>
      <c r="X10" s="211">
        <f t="shared" si="2"/>
        <v>0</v>
      </c>
      <c r="Y10" s="211">
        <f t="shared" si="2"/>
        <v>0</v>
      </c>
      <c r="Z10" s="211">
        <f t="shared" si="2"/>
        <v>0</v>
      </c>
      <c r="AA10" s="211">
        <f t="shared" si="2"/>
        <v>0</v>
      </c>
      <c r="AB10" s="211">
        <f t="shared" si="2"/>
        <v>0</v>
      </c>
      <c r="AC10" s="211">
        <f t="shared" si="2"/>
        <v>0</v>
      </c>
      <c r="AD10" s="211">
        <f t="shared" si="2"/>
        <v>0</v>
      </c>
      <c r="AE10" s="211">
        <f t="shared" si="2"/>
        <v>0</v>
      </c>
      <c r="AF10" s="211">
        <f t="shared" si="2"/>
        <v>0</v>
      </c>
      <c r="AG10" s="211">
        <f t="shared" si="2"/>
        <v>0</v>
      </c>
      <c r="AH10" s="211">
        <f t="shared" si="2"/>
        <v>0</v>
      </c>
      <c r="AI10" s="211">
        <f t="shared" si="2"/>
        <v>0</v>
      </c>
      <c r="AJ10" s="211">
        <f t="shared" si="2"/>
        <v>0</v>
      </c>
      <c r="AK10" s="211">
        <f t="shared" si="2"/>
        <v>0</v>
      </c>
      <c r="AL10" s="211">
        <f t="shared" si="2"/>
        <v>0</v>
      </c>
    </row>
    <row r="11" spans="2:38" ht="18" customHeight="1" thickBot="1" x14ac:dyDescent="0.25">
      <c r="B11" s="215" t="s">
        <v>75</v>
      </c>
      <c r="C11" s="212">
        <f t="shared" ref="C11:AL11" si="3">SUM(C10*12/1513)</f>
        <v>0</v>
      </c>
      <c r="D11" s="212">
        <f t="shared" si="3"/>
        <v>0</v>
      </c>
      <c r="E11" s="212">
        <f>SUM(E10*12/1513)</f>
        <v>0</v>
      </c>
      <c r="F11" s="212">
        <f t="shared" si="3"/>
        <v>0</v>
      </c>
      <c r="G11" s="212">
        <f t="shared" si="3"/>
        <v>0</v>
      </c>
      <c r="H11" s="212">
        <f t="shared" si="3"/>
        <v>0</v>
      </c>
      <c r="I11" s="212">
        <f t="shared" si="3"/>
        <v>0</v>
      </c>
      <c r="J11" s="212">
        <f t="shared" si="3"/>
        <v>0</v>
      </c>
      <c r="K11" s="212">
        <f t="shared" si="3"/>
        <v>0</v>
      </c>
      <c r="L11" s="212">
        <f t="shared" si="3"/>
        <v>0</v>
      </c>
      <c r="M11" s="212">
        <f t="shared" si="3"/>
        <v>0</v>
      </c>
      <c r="N11" s="212">
        <f t="shared" si="3"/>
        <v>0</v>
      </c>
      <c r="O11" s="212">
        <f t="shared" si="3"/>
        <v>0</v>
      </c>
      <c r="P11" s="212">
        <f t="shared" si="3"/>
        <v>0</v>
      </c>
      <c r="Q11" s="212">
        <f t="shared" si="3"/>
        <v>0</v>
      </c>
      <c r="R11" s="212">
        <f t="shared" si="3"/>
        <v>0</v>
      </c>
      <c r="S11" s="212">
        <f t="shared" si="3"/>
        <v>0</v>
      </c>
      <c r="T11" s="212">
        <f t="shared" si="3"/>
        <v>0</v>
      </c>
      <c r="U11" s="212">
        <f t="shared" si="3"/>
        <v>0</v>
      </c>
      <c r="V11" s="212">
        <f t="shared" si="3"/>
        <v>0</v>
      </c>
      <c r="W11" s="212">
        <f t="shared" si="3"/>
        <v>0</v>
      </c>
      <c r="X11" s="212">
        <f t="shared" si="3"/>
        <v>0</v>
      </c>
      <c r="Y11" s="212">
        <f t="shared" si="3"/>
        <v>0</v>
      </c>
      <c r="Z11" s="212">
        <f t="shared" si="3"/>
        <v>0</v>
      </c>
      <c r="AA11" s="212">
        <f t="shared" si="3"/>
        <v>0</v>
      </c>
      <c r="AB11" s="212">
        <f t="shared" si="3"/>
        <v>0</v>
      </c>
      <c r="AC11" s="212">
        <f t="shared" si="3"/>
        <v>0</v>
      </c>
      <c r="AD11" s="212">
        <f t="shared" si="3"/>
        <v>0</v>
      </c>
      <c r="AE11" s="212">
        <f t="shared" si="3"/>
        <v>0</v>
      </c>
      <c r="AF11" s="212">
        <f t="shared" si="3"/>
        <v>0</v>
      </c>
      <c r="AG11" s="212">
        <f t="shared" si="3"/>
        <v>0</v>
      </c>
      <c r="AH11" s="212">
        <f t="shared" si="3"/>
        <v>0</v>
      </c>
      <c r="AI11" s="212">
        <f t="shared" si="3"/>
        <v>0</v>
      </c>
      <c r="AJ11" s="212">
        <f t="shared" si="3"/>
        <v>0</v>
      </c>
      <c r="AK11" s="212">
        <f t="shared" si="3"/>
        <v>0</v>
      </c>
      <c r="AL11" s="212">
        <f t="shared" si="3"/>
        <v>0</v>
      </c>
    </row>
    <row r="12" spans="2:38" ht="33.75" customHeight="1" x14ac:dyDescent="0.2">
      <c r="B12" s="232" t="s">
        <v>100</v>
      </c>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row>
    <row r="13" spans="2:38" ht="33" customHeight="1" x14ac:dyDescent="0.2">
      <c r="B13" s="231" t="s">
        <v>86</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row>
    <row r="14" spans="2:38" ht="18" customHeight="1" x14ac:dyDescent="0.2">
      <c r="B14" s="213" t="s">
        <v>76</v>
      </c>
      <c r="C14" s="211">
        <f>SUM(C11*(C12+C13))</f>
        <v>0</v>
      </c>
      <c r="D14" s="211">
        <f t="shared" ref="D14:AK14" si="4">SUM(D11*(D12+D13))</f>
        <v>0</v>
      </c>
      <c r="E14" s="211">
        <f t="shared" si="4"/>
        <v>0</v>
      </c>
      <c r="F14" s="211">
        <f t="shared" si="4"/>
        <v>0</v>
      </c>
      <c r="G14" s="211">
        <f t="shared" si="4"/>
        <v>0</v>
      </c>
      <c r="H14" s="211">
        <f t="shared" si="4"/>
        <v>0</v>
      </c>
      <c r="I14" s="211">
        <f t="shared" si="4"/>
        <v>0</v>
      </c>
      <c r="J14" s="211">
        <f t="shared" si="4"/>
        <v>0</v>
      </c>
      <c r="K14" s="211">
        <f t="shared" si="4"/>
        <v>0</v>
      </c>
      <c r="L14" s="211">
        <f t="shared" si="4"/>
        <v>0</v>
      </c>
      <c r="M14" s="211">
        <f t="shared" si="4"/>
        <v>0</v>
      </c>
      <c r="N14" s="211">
        <f t="shared" si="4"/>
        <v>0</v>
      </c>
      <c r="O14" s="211">
        <f t="shared" si="4"/>
        <v>0</v>
      </c>
      <c r="P14" s="211">
        <f t="shared" si="4"/>
        <v>0</v>
      </c>
      <c r="Q14" s="211">
        <f t="shared" si="4"/>
        <v>0</v>
      </c>
      <c r="R14" s="211">
        <f t="shared" si="4"/>
        <v>0</v>
      </c>
      <c r="S14" s="211">
        <f t="shared" si="4"/>
        <v>0</v>
      </c>
      <c r="T14" s="211">
        <f t="shared" si="4"/>
        <v>0</v>
      </c>
      <c r="U14" s="211">
        <f t="shared" si="4"/>
        <v>0</v>
      </c>
      <c r="V14" s="211">
        <f t="shared" si="4"/>
        <v>0</v>
      </c>
      <c r="W14" s="211">
        <f t="shared" si="4"/>
        <v>0</v>
      </c>
      <c r="X14" s="211">
        <f t="shared" si="4"/>
        <v>0</v>
      </c>
      <c r="Y14" s="211">
        <f t="shared" si="4"/>
        <v>0</v>
      </c>
      <c r="Z14" s="211">
        <f t="shared" si="4"/>
        <v>0</v>
      </c>
      <c r="AA14" s="211">
        <f t="shared" si="4"/>
        <v>0</v>
      </c>
      <c r="AB14" s="211">
        <f t="shared" si="4"/>
        <v>0</v>
      </c>
      <c r="AC14" s="211">
        <f t="shared" si="4"/>
        <v>0</v>
      </c>
      <c r="AD14" s="211">
        <f t="shared" si="4"/>
        <v>0</v>
      </c>
      <c r="AE14" s="211">
        <f t="shared" si="4"/>
        <v>0</v>
      </c>
      <c r="AF14" s="211">
        <f t="shared" si="4"/>
        <v>0</v>
      </c>
      <c r="AG14" s="211">
        <f t="shared" si="4"/>
        <v>0</v>
      </c>
      <c r="AH14" s="211">
        <f t="shared" si="4"/>
        <v>0</v>
      </c>
      <c r="AI14" s="211">
        <f t="shared" si="4"/>
        <v>0</v>
      </c>
      <c r="AJ14" s="211">
        <f t="shared" si="4"/>
        <v>0</v>
      </c>
      <c r="AK14" s="211">
        <f t="shared" si="4"/>
        <v>0</v>
      </c>
      <c r="AL14" s="211">
        <f>SUM(AL11*(AL12+AL13))</f>
        <v>0</v>
      </c>
    </row>
    <row r="15" spans="2:38" ht="18" customHeight="1" x14ac:dyDescent="0.2">
      <c r="B15" s="202"/>
    </row>
    <row r="16" spans="2:38" ht="18" customHeight="1" x14ac:dyDescent="0.2">
      <c r="B16" s="264" t="s">
        <v>77</v>
      </c>
      <c r="C16" s="265">
        <f>SUM(C14:AL14)</f>
        <v>0</v>
      </c>
    </row>
    <row r="17" spans="2:8" ht="18" customHeight="1" x14ac:dyDescent="0.2">
      <c r="B17" s="264" t="s">
        <v>78</v>
      </c>
      <c r="C17" s="262">
        <f>C16*0.18</f>
        <v>0</v>
      </c>
    </row>
    <row r="18" spans="2:8" ht="18" customHeight="1" x14ac:dyDescent="0.2">
      <c r="B18" s="266" t="s">
        <v>87</v>
      </c>
      <c r="C18" s="265">
        <f>SUM(C12:AL12)</f>
        <v>0</v>
      </c>
    </row>
    <row r="19" spans="2:8" ht="18" customHeight="1" x14ac:dyDescent="0.2">
      <c r="B19" s="266" t="s">
        <v>88</v>
      </c>
      <c r="C19" s="265">
        <f>SUM(C13:AL13)</f>
        <v>0</v>
      </c>
    </row>
    <row r="20" spans="2:8" ht="18" customHeight="1" x14ac:dyDescent="0.2">
      <c r="B20" s="264" t="s">
        <v>89</v>
      </c>
      <c r="C20" s="265">
        <f>SUM(C12:AL13)</f>
        <v>0</v>
      </c>
    </row>
    <row r="21" spans="2:8" ht="19.5" customHeight="1" x14ac:dyDescent="0.2">
      <c r="B21" s="266" t="s">
        <v>81</v>
      </c>
      <c r="C21" s="268">
        <f>IF(C20=0,0,(C16/C20))</f>
        <v>0</v>
      </c>
      <c r="H21" s="216"/>
    </row>
  </sheetData>
  <mergeCells count="15">
    <mergeCell ref="B2:D2"/>
    <mergeCell ref="F2:H2"/>
    <mergeCell ref="L2:N3"/>
    <mergeCell ref="C3:G3"/>
    <mergeCell ref="J3:K3"/>
    <mergeCell ref="X2:Z3"/>
    <mergeCell ref="AJ2:AL3"/>
    <mergeCell ref="O3:P3"/>
    <mergeCell ref="Q3:R3"/>
    <mergeCell ref="S3:T3"/>
    <mergeCell ref="V3:W3"/>
    <mergeCell ref="AA3:AB3"/>
    <mergeCell ref="AC3:AD3"/>
    <mergeCell ref="AE3:AF3"/>
    <mergeCell ref="AH3:AI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Ledelsespåtegning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2025-05-08T09:31:39Z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